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 codeName="DieseArbeitsmappe"/>
  <bookViews>
    <workbookView xWindow="20370" yWindow="65416" windowWidth="29040" windowHeight="15840" activeTab="1"/>
  </bookViews>
  <sheets>
    <sheet name="ERLÄUTERUNGEN" sheetId="67" r:id="rId1"/>
    <sheet name="BETRIEBSDATEN" sheetId="69" r:id="rId2"/>
    <sheet name="DÜNGER &amp; WEIDETIERE" sheetId="3" r:id="rId3"/>
    <sheet name="ACKER_(1)" sheetId="2" r:id="rId4"/>
    <sheet name="GRÜNLAND_(1)" sheetId="57" r:id="rId5"/>
    <sheet name="GARTENBAU_(1)" sheetId="66" r:id="rId6"/>
    <sheet name="GARTENBAU_EINE KULTUR_(2)" sheetId="64" r:id="rId7"/>
    <sheet name="2" sheetId="5" state="hidden" r:id="rId8"/>
    <sheet name="3" sheetId="6" state="hidden" r:id="rId9"/>
    <sheet name="4" sheetId="7" state="hidden" r:id="rId10"/>
    <sheet name="5" sheetId="8" state="hidden" r:id="rId11"/>
    <sheet name="6" sheetId="9" state="hidden" r:id="rId12"/>
    <sheet name="7" sheetId="10" state="hidden" r:id="rId13"/>
    <sheet name="8" sheetId="11" state="hidden" r:id="rId14"/>
    <sheet name="9" sheetId="12" state="hidden" r:id="rId15"/>
    <sheet name="10" sheetId="13" state="hidden" r:id="rId16"/>
    <sheet name="11" sheetId="14" state="hidden" r:id="rId17"/>
    <sheet name="12" sheetId="15" state="hidden" r:id="rId18"/>
    <sheet name="13" sheetId="16" state="hidden" r:id="rId19"/>
    <sheet name="14" sheetId="17" state="hidden" r:id="rId20"/>
    <sheet name="15" sheetId="18" state="hidden" r:id="rId21"/>
    <sheet name="16" sheetId="19" state="hidden" r:id="rId22"/>
    <sheet name="17" sheetId="20" state="hidden" r:id="rId23"/>
    <sheet name="18" sheetId="21" state="hidden" r:id="rId24"/>
    <sheet name="19" sheetId="22" state="hidden" r:id="rId25"/>
    <sheet name="20" sheetId="23" state="hidden" r:id="rId26"/>
    <sheet name="21" sheetId="25" state="hidden" r:id="rId27"/>
    <sheet name="22" sheetId="26" state="hidden" r:id="rId28"/>
    <sheet name="23" sheetId="27" state="hidden" r:id="rId29"/>
    <sheet name="24" sheetId="28" state="hidden" r:id="rId30"/>
    <sheet name="25" sheetId="29" state="hidden" r:id="rId31"/>
    <sheet name="26" sheetId="30" state="hidden" r:id="rId32"/>
    <sheet name="27" sheetId="31" state="hidden" r:id="rId33"/>
    <sheet name="28" sheetId="32" state="hidden" r:id="rId34"/>
    <sheet name="29" sheetId="33" state="hidden" r:id="rId35"/>
    <sheet name="30" sheetId="34" state="hidden" r:id="rId36"/>
    <sheet name="31" sheetId="35" state="hidden" r:id="rId37"/>
    <sheet name="32" sheetId="36" state="hidden" r:id="rId38"/>
    <sheet name="33" sheetId="37" state="hidden" r:id="rId39"/>
    <sheet name="34" sheetId="38" state="hidden" r:id="rId40"/>
    <sheet name="35" sheetId="39" state="hidden" r:id="rId41"/>
    <sheet name="36" sheetId="40" state="hidden" r:id="rId42"/>
    <sheet name="37" sheetId="41" state="hidden" r:id="rId43"/>
    <sheet name="38" sheetId="42" state="hidden" r:id="rId44"/>
    <sheet name="39" sheetId="43" state="hidden" r:id="rId45"/>
    <sheet name="40" sheetId="44" state="hidden" r:id="rId46"/>
    <sheet name="41" sheetId="45" state="hidden" r:id="rId47"/>
    <sheet name="42" sheetId="46" state="hidden" r:id="rId48"/>
    <sheet name="43" sheetId="47" state="hidden" r:id="rId49"/>
    <sheet name="44" sheetId="48" state="hidden" r:id="rId50"/>
    <sheet name="45" sheetId="49" state="hidden" r:id="rId51"/>
    <sheet name="46" sheetId="50" state="hidden" r:id="rId52"/>
    <sheet name="47" sheetId="51" state="hidden" r:id="rId53"/>
    <sheet name="48" sheetId="52" state="hidden" r:id="rId54"/>
    <sheet name="49" sheetId="53" state="hidden" r:id="rId55"/>
    <sheet name="50" sheetId="55" state="hidden" r:id="rId56"/>
  </sheets>
  <definedNames>
    <definedName name="_xlnm.Print_Area" localSheetId="3">'ACKER_(1)'!$A$1:$G$38</definedName>
    <definedName name="_xlnm.Print_Area" localSheetId="2">'DÜNGER &amp; WEIDETIERE'!$A$1:$S$30</definedName>
    <definedName name="_xlnm.Print_Area" localSheetId="5">'GARTENBAU_(1)'!$A$1:$G$38</definedName>
    <definedName name="_xlnm.Print_Area" localSheetId="6">'GARTENBAU_EINE KULTUR_(2)'!$A$1:$G$41</definedName>
    <definedName name="_xlnm.Print_Area" localSheetId="4">'GRÜNLAND_(1)'!$A$1:$G$39</definedName>
    <definedName name="MINAUSWAHL" localSheetId="1">#REF!</definedName>
    <definedName name="MINAUSWAHL" localSheetId="5">#REF!</definedName>
    <definedName name="MINAUSWAHL" localSheetId="6">#REF!</definedName>
    <definedName name="MINAUSWAHL" localSheetId="4">#REF!</definedName>
    <definedName name="MINAUSWAHL">#REF!</definedName>
    <definedName name="ORGAUSWAHL">'DÜNGER &amp; WEIDETIERE'!$A$6:$A$30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<sst xmlns="http://schemas.openxmlformats.org/spreadsheetml/2006/main" count="228" uniqueCount="102">
  <si>
    <t>Datum</t>
  </si>
  <si>
    <t>Summe [kg/ha]</t>
  </si>
  <si>
    <t xml:space="preserve">N-Gesamt </t>
  </si>
  <si>
    <t>N-Düngebedarf Erntejahr</t>
  </si>
  <si>
    <t>Düngebedarf gesamt [kg]:</t>
  </si>
  <si>
    <t>N-gesamt</t>
  </si>
  <si>
    <t>Einheit</t>
  </si>
  <si>
    <r>
      <t>P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>5</t>
    </r>
    <r>
      <rPr>
        <b/>
        <sz val="11"/>
        <color theme="1"/>
        <rFont val="Calibri"/>
        <family val="2"/>
        <scheme val="minor"/>
      </rPr>
      <t>- Abfuhr</t>
    </r>
  </si>
  <si>
    <r>
      <t>P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>5</t>
    </r>
  </si>
  <si>
    <t>Summe [kg]</t>
  </si>
  <si>
    <t>Düngebedarf und Düngung der Kulturen (HF, ZF, HA)</t>
  </si>
  <si>
    <r>
      <t>P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O</t>
    </r>
    <r>
      <rPr>
        <b/>
        <vertAlign val="subscript"/>
        <sz val="11"/>
        <rFont val="Calibri"/>
        <family val="2"/>
        <scheme val="minor"/>
      </rPr>
      <t>5</t>
    </r>
    <r>
      <rPr>
        <b/>
        <sz val="11"/>
        <rFont val="Calibri"/>
        <family val="2"/>
        <scheme val="minor"/>
      </rPr>
      <t>- Dünge-bedarf</t>
    </r>
  </si>
  <si>
    <r>
      <t>P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 xml:space="preserve">5 </t>
    </r>
    <r>
      <rPr>
        <b/>
        <sz val="11"/>
        <color theme="1"/>
        <rFont val="Calibri"/>
        <family val="2"/>
        <scheme val="minor"/>
      </rPr>
      <t>Abfuhr</t>
    </r>
  </si>
  <si>
    <r>
      <t>P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 xml:space="preserve">5 </t>
    </r>
    <r>
      <rPr>
        <b/>
        <sz val="11"/>
        <color theme="1"/>
        <rFont val="Calibri"/>
        <family val="2"/>
        <scheme val="minor"/>
      </rPr>
      <t>Bedarf</t>
    </r>
  </si>
  <si>
    <t>[kg / ha]</t>
  </si>
  <si>
    <r>
      <rPr>
        <b/>
        <sz val="11"/>
        <color theme="1"/>
        <rFont val="Calibri"/>
        <family val="2"/>
        <scheme val="minor"/>
      </rPr>
      <t>Anbau:</t>
    </r>
    <r>
      <rPr>
        <sz val="10"/>
        <color theme="1"/>
        <rFont val="Calibri"/>
        <family val="2"/>
        <scheme val="minor"/>
      </rPr>
      <t xml:space="preserve"> </t>
    </r>
  </si>
  <si>
    <t xml:space="preserve">Düngemittel </t>
  </si>
  <si>
    <t>Bemerkungen</t>
  </si>
  <si>
    <t xml:space="preserve">Restriktionen zur org. Düngung: </t>
  </si>
  <si>
    <r>
      <t xml:space="preserve"> </t>
    </r>
    <r>
      <rPr>
        <b/>
        <sz val="11"/>
        <color theme="1"/>
        <rFont val="Calibri"/>
        <family val="2"/>
        <scheme val="minor"/>
      </rPr>
      <t>(A0) Schlaggröße [ha]:</t>
    </r>
  </si>
  <si>
    <t>Schlagname/-Nummer:</t>
  </si>
  <si>
    <t>FLIK:</t>
  </si>
  <si>
    <t>Schlagbezogene Aufzeichnung der Düngung (01.01. - 31.12.), Jahr:</t>
  </si>
  <si>
    <t xml:space="preserve">N- &amp; P-Düngung </t>
  </si>
  <si>
    <t>Düngemittel</t>
  </si>
  <si>
    <t>N- &amp; P-Düngung (gelb)</t>
  </si>
  <si>
    <t xml:space="preserve"> Beweidung (orange)</t>
  </si>
  <si>
    <t>Weidetiere</t>
  </si>
  <si>
    <t>Weidetage</t>
  </si>
  <si>
    <t>Anzahl [Tiere]</t>
  </si>
  <si>
    <t>Mineralische, Organische und organisch-mineralische Düngemittel</t>
  </si>
  <si>
    <t>Mindest-wirksamkeit DüV [%] Acker</t>
  </si>
  <si>
    <t>Mindest-wirksamkeit DüV [%] Grünland</t>
  </si>
  <si>
    <t xml:space="preserve">N-Ausnutzung Grünland </t>
  </si>
  <si>
    <t xml:space="preserve">N-Ausnutzung Acker </t>
  </si>
  <si>
    <t>Tierart</t>
  </si>
  <si>
    <t>Weidehaltung</t>
  </si>
  <si>
    <t>N-Ausnutzung</t>
  </si>
  <si>
    <t>Mindest-wirksamkeit Acker</t>
  </si>
  <si>
    <t>Mindest-wirksamkeit  Grünland</t>
  </si>
  <si>
    <r>
      <t>Nährstoffgehalt [kg/Einheit</t>
    </r>
    <r>
      <rPr>
        <b/>
        <vertAlign val="superscript"/>
        <sz val="9"/>
        <color theme="1"/>
        <rFont val="Calibri"/>
        <family val="2"/>
        <scheme val="minor"/>
      </rPr>
      <t>3</t>
    </r>
    <r>
      <rPr>
        <b/>
        <sz val="9"/>
        <color theme="1"/>
        <rFont val="Calibri"/>
        <family val="2"/>
        <scheme val="minor"/>
      </rPr>
      <t>]</t>
    </r>
  </si>
  <si>
    <r>
      <t>NH</t>
    </r>
    <r>
      <rPr>
        <b/>
        <vertAlign val="subscript"/>
        <sz val="9"/>
        <color theme="1"/>
        <rFont val="Calibri"/>
        <family val="2"/>
        <scheme val="minor"/>
      </rPr>
      <t>4</t>
    </r>
    <r>
      <rPr>
        <b/>
        <sz val="9"/>
        <color theme="1"/>
        <rFont val="Calibri"/>
        <family val="2"/>
        <scheme val="minor"/>
      </rPr>
      <t>-N</t>
    </r>
  </si>
  <si>
    <r>
      <t>P</t>
    </r>
    <r>
      <rPr>
        <b/>
        <vertAlign val="subscript"/>
        <sz val="9"/>
        <color theme="1"/>
        <rFont val="Calibri"/>
        <family val="2"/>
        <scheme val="minor"/>
      </rPr>
      <t>2</t>
    </r>
    <r>
      <rPr>
        <b/>
        <sz val="9"/>
        <color theme="1"/>
        <rFont val="Calibri"/>
        <family val="2"/>
        <scheme val="minor"/>
      </rPr>
      <t>O</t>
    </r>
    <r>
      <rPr>
        <b/>
        <vertAlign val="subscript"/>
        <sz val="9"/>
        <color theme="1"/>
        <rFont val="Calibri"/>
        <family val="2"/>
        <scheme val="minor"/>
      </rPr>
      <t>5</t>
    </r>
  </si>
  <si>
    <t>Düngebedarf</t>
  </si>
  <si>
    <t>Menge [Einheit]</t>
  </si>
  <si>
    <t>N-Verfügbar</t>
  </si>
  <si>
    <t>Düngebedarf und Düngung der Kulturen (HF)</t>
  </si>
  <si>
    <t>Düngebedarf und Düngung der Kulturen (KF-1, KF-2, KF-3)</t>
  </si>
  <si>
    <r>
      <rPr>
        <b/>
        <sz val="11"/>
        <color theme="1"/>
        <rFont val="Calibri"/>
        <family val="2"/>
        <scheme val="minor"/>
      </rPr>
      <t>KF:</t>
    </r>
    <r>
      <rPr>
        <sz val="11"/>
        <color theme="1"/>
        <rFont val="Calibri"/>
        <family val="2"/>
        <scheme val="minor"/>
      </rPr>
      <t xml:space="preserve"> Kulturfolge</t>
    </r>
  </si>
  <si>
    <r>
      <rPr>
        <b/>
        <sz val="11"/>
        <color theme="1"/>
        <rFont val="Calibri"/>
        <family val="2"/>
        <scheme val="minor"/>
      </rPr>
      <t>HA:</t>
    </r>
    <r>
      <rPr>
        <sz val="11"/>
        <color theme="1"/>
        <rFont val="Calibri"/>
        <family val="2"/>
        <scheme val="minor"/>
      </rPr>
      <t xml:space="preserve"> Herbstansaat (Kulturen die einen Düngebedarf im Herbst haben, 
        z. B. Winteraps, Wintergerste, Zwischenfrüchte)</t>
    </r>
  </si>
  <si>
    <r>
      <rPr>
        <b/>
        <sz val="11"/>
        <color theme="1"/>
        <rFont val="Calibri"/>
        <family val="2"/>
        <scheme val="minor"/>
      </rPr>
      <t>ZF:</t>
    </r>
    <r>
      <rPr>
        <sz val="11"/>
        <color theme="1"/>
        <rFont val="Calibri"/>
        <family val="2"/>
        <scheme val="minor"/>
      </rPr>
      <t xml:space="preserve"> Zweitfrucht</t>
    </r>
  </si>
  <si>
    <r>
      <rPr>
        <b/>
        <sz val="11"/>
        <color theme="1"/>
        <rFont val="Calibri"/>
        <family val="2"/>
        <scheme val="minor"/>
      </rPr>
      <t xml:space="preserve">HF: </t>
    </r>
    <r>
      <rPr>
        <sz val="11"/>
        <color theme="1"/>
        <rFont val="Calibri"/>
        <family val="2"/>
        <scheme val="minor"/>
      </rPr>
      <t>Hauptfucht</t>
    </r>
  </si>
  <si>
    <t>Abkürzungen:</t>
  </si>
  <si>
    <t>Beispiel:</t>
  </si>
  <si>
    <r>
      <t>Die N-Ausnutzung ist der jeweils höchste Wert aus Mindestwirksamkeit, N-Verfügbar oder NH</t>
    </r>
    <r>
      <rPr>
        <b/>
        <vertAlign val="subscript"/>
        <sz val="10"/>
        <color theme="1"/>
        <rFont val="Calibri"/>
        <family val="2"/>
        <scheme val="minor"/>
      </rPr>
      <t>4</t>
    </r>
    <r>
      <rPr>
        <b/>
        <sz val="10"/>
        <color theme="1"/>
        <rFont val="Calibri"/>
        <family val="2"/>
        <scheme val="minor"/>
      </rPr>
      <t xml:space="preserve">-N. 
</t>
    </r>
  </si>
  <si>
    <t>2. bei organischen oder organisch-mineralischen Düngemitteln die Werte nach Anlage 3 (Mindestwirksamkeit), mindestens jedoch die Gehalte an verfügbarem Stickstoff oder Ammoniumstickstoff, anzusetzen. 
Aufgrund der unterschiedlichen Mindestwirksamkeiten ist zwischen der Aufbringung auf Ackerland und Grünland zu differenzieren.</t>
  </si>
  <si>
    <t>1. bei mineralischen Düngemitteln die darin enthaltenen Stickstoffmengen in voller Höhe anzusetzen.</t>
  </si>
  <si>
    <r>
      <rPr>
        <b/>
        <sz val="10"/>
        <color theme="1"/>
        <rFont val="Calibri"/>
        <family val="2"/>
        <scheme val="minor"/>
      </rPr>
      <t xml:space="preserve">Für die Dokumentation der Düngungsmaßnahmen nach § 10 Absatz 2 DüV sowie zur Einhaltung der bedarfsgerechten Düngung gemäß § 3 Absatz 3 DüV ist die N-Ausnutzung zu verwenden. </t>
    </r>
    <r>
      <rPr>
        <sz val="10"/>
        <color theme="1"/>
        <rFont val="Calibri"/>
        <family val="2"/>
        <scheme val="minor"/>
      </rPr>
      <t xml:space="preserve">
Für die Ausnutzung des Stickstoffs im Jahr des Aufbringens sind gemäß § 3 Absatz 5 DüV </t>
    </r>
  </si>
  <si>
    <t>N-Ausnutzung:</t>
  </si>
  <si>
    <t>2. auf Grundlage von Richtwerten der Düngebehörde,</t>
  </si>
  <si>
    <t>1. auf Grund vorgeschriebener Kennzeichnung,</t>
  </si>
  <si>
    <t>in Wasser oder in 0,0125 molarer Calciumchloridlösung gelöster Stickstoff</t>
  </si>
  <si>
    <t>N-Verfügbar:</t>
  </si>
  <si>
    <t>Gehalt an Ammoniumstickstoff im Düngemittel in kg/Einheit</t>
  </si>
  <si>
    <r>
      <t>NH</t>
    </r>
    <r>
      <rPr>
        <b/>
        <vertAlign val="subscript"/>
        <sz val="10"/>
        <color theme="1"/>
        <rFont val="Calibri"/>
        <family val="2"/>
        <scheme val="minor"/>
      </rPr>
      <t>4</t>
    </r>
    <r>
      <rPr>
        <b/>
        <sz val="10"/>
        <color theme="1"/>
        <rFont val="Calibri"/>
        <family val="2"/>
        <scheme val="minor"/>
      </rPr>
      <t>-N:</t>
    </r>
  </si>
  <si>
    <t xml:space="preserve">Gehalt an Gesamtstickstoff im Düngemittel in kg/Einheit </t>
  </si>
  <si>
    <t>N-Gesamt:</t>
  </si>
  <si>
    <t>Mindestwerte für die Ausnutzung des Stickstoffs aus organischen oder organisch-mineralischen Düngemitteln im Jahr des Aufbringens in % des Gesamtstickstoffgehaltes aus Anlage 3 zu § 3 Absatz 5 DüV. Aufgrund der unterschiedlichen Mindestwirksamkeiten ist zwischen der Aufbringung auf Ackerland und  Grünland zu differenzieren.</t>
  </si>
  <si>
    <t xml:space="preserve">Mindestwirksamkeiten: </t>
  </si>
  <si>
    <t xml:space="preserve">Einheit: </t>
  </si>
  <si>
    <t>Erläuterungen und Begriffsbestimmungen</t>
  </si>
  <si>
    <t>Stand: 03.06.2020</t>
  </si>
  <si>
    <t xml:space="preserve">Dokumentation der Düngungsmaßnahmen 
gemäß § 10 Absatz 2 Düngeverordnung </t>
  </si>
  <si>
    <t>3. auf Grundlage wissenschaftlich anerkannter Messmethoden (Analysen).</t>
  </si>
  <si>
    <r>
      <t>für die Eingabe von Düngemitteln können folgende Einheiten verwendet werden: 
dt, t oder m</t>
    </r>
    <r>
      <rPr>
        <vertAlign val="superscript"/>
        <sz val="10"/>
        <color theme="1"/>
        <rFont val="Calibri"/>
        <family val="2"/>
        <scheme val="minor"/>
      </rPr>
      <t xml:space="preserve">3 </t>
    </r>
    <r>
      <rPr>
        <sz val="10"/>
        <color theme="1"/>
        <rFont val="Calibri"/>
        <family val="2"/>
        <scheme val="minor"/>
      </rPr>
      <t>(bei flüssigen organischen Düngern wie z.B. Gülle, Gärrest ist t = m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).</t>
    </r>
  </si>
  <si>
    <r>
      <t>Stickstoff aus Mineraldüngern ist  zu 100% verfügbar. Bei organischen oder organisch-mineralischen Düngemitteln (z.B. Wirtschaftsdünger, Gärreste, Kompost, Klärschlamm) ist der in Wasser oder in 0,0125 molarer Calciumchloridlösung gelöste Stickstoff anzusetzen (i.d.R. die Summe aus Nitrat- und Ammoniumstickstoff. Da die genannten org. Dünger nur kaum messbare Nitrat-Gehalte aufweisen, entspricht der 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-N-Gehalt hier dem verfügbaren N-Gehalt.).</t>
    </r>
  </si>
  <si>
    <t xml:space="preserve"> = (A1) HF</t>
  </si>
  <si>
    <t xml:space="preserve"> = (A2) ZF</t>
  </si>
  <si>
    <t xml:space="preserve"> = (A3) HA</t>
  </si>
  <si>
    <t>(B1) Summe =</t>
  </si>
  <si>
    <t>(B2) Summe =</t>
  </si>
  <si>
    <t>(B3) Summe =</t>
  </si>
  <si>
    <t>(C1) Düngebedarf auf der Fläche = (A1 + A2 + A3) x (A0)</t>
  </si>
  <si>
    <t>(C2) Düngung auf der Fläche = (B1 + B2 + B3) x (A0)</t>
  </si>
  <si>
    <t>(C3) Restbedarf/Überschuss auf der Fläche = C2 - C1</t>
  </si>
  <si>
    <t>(C1) Düngebedarf auf der Fläche = A1 x A0</t>
  </si>
  <si>
    <t>(C2) Düngung auf der Fläche = B1 x A0</t>
  </si>
  <si>
    <t xml:space="preserve"> = (A1) KF-1</t>
  </si>
  <si>
    <t xml:space="preserve"> = (A2) KF-2</t>
  </si>
  <si>
    <t xml:space="preserve"> = (A3) KF-3</t>
  </si>
  <si>
    <t xml:space="preserve">(B1) Summe = </t>
  </si>
  <si>
    <t xml:space="preserve">(B2) Summe = </t>
  </si>
  <si>
    <t xml:space="preserve">(B3) Summe = </t>
  </si>
  <si>
    <t>Allgemeine Betriebsdaten</t>
  </si>
  <si>
    <t>Betriebsnummer:</t>
  </si>
  <si>
    <t>Betriebsanschrift:</t>
  </si>
  <si>
    <t>Betriebsname:</t>
  </si>
  <si>
    <t>Fax:</t>
  </si>
  <si>
    <t>Telefon:</t>
  </si>
  <si>
    <t>Mobil:</t>
  </si>
  <si>
    <t>Mailadresse:</t>
  </si>
  <si>
    <t>Bemerkungen: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</si>
</sst>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b/>
      <vertAlign val="subscript"/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vertAlign val="subscript"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double"/>
    </border>
    <border>
      <left/>
      <right style="hair"/>
      <top style="hair"/>
      <bottom style="hair"/>
    </border>
    <border>
      <left/>
      <right style="hair"/>
      <top/>
      <bottom style="double"/>
    </border>
    <border>
      <left style="medium"/>
      <right/>
      <top style="mediumDashed"/>
      <bottom style="thin"/>
    </border>
    <border>
      <left/>
      <right/>
      <top style="mediumDashed"/>
      <bottom style="thin"/>
    </border>
    <border>
      <left/>
      <right style="medium"/>
      <top style="mediumDashed"/>
      <bottom style="thin"/>
    </border>
    <border>
      <left style="hair"/>
      <right style="hair"/>
      <top style="thin"/>
      <bottom style="mediumDashed"/>
    </border>
    <border>
      <left style="hair"/>
      <right style="medium"/>
      <top style="thin"/>
      <bottom style="mediumDashed"/>
    </border>
    <border>
      <left style="hair"/>
      <right style="hair"/>
      <top/>
      <bottom style="mediumDashed"/>
    </border>
    <border>
      <left style="hair"/>
      <right/>
      <top style="mediumDashed"/>
      <bottom style="mediumDashed"/>
    </border>
    <border>
      <left style="hair"/>
      <right style="hair"/>
      <top style="mediumDashed"/>
      <bottom style="medium"/>
    </border>
    <border>
      <left style="hair"/>
      <right/>
      <top style="mediumDashed"/>
      <bottom style="medium"/>
    </border>
    <border>
      <left style="hair"/>
      <right style="hair"/>
      <top style="mediumDashed"/>
      <bottom style="mediumDashed"/>
    </border>
    <border>
      <left style="hair"/>
      <right style="medium"/>
      <top style="mediumDashed"/>
      <bottom style="mediumDashed"/>
    </border>
    <border>
      <left style="hair"/>
      <right style="medium"/>
      <top style="mediumDashed"/>
      <bottom style="medium"/>
    </border>
    <border>
      <left style="hair"/>
      <right style="hair"/>
      <top style="thin"/>
      <bottom style="hair"/>
    </border>
    <border>
      <left style="medium"/>
      <right/>
      <top/>
      <bottom/>
    </border>
    <border>
      <left style="thin"/>
      <right/>
      <top style="mediumDashed"/>
      <bottom/>
    </border>
    <border>
      <left style="hair"/>
      <right style="hair"/>
      <top style="hair"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hair"/>
      <right style="hair"/>
      <top style="hair"/>
      <bottom style="medium"/>
    </border>
    <border>
      <left style="thin"/>
      <right style="medium"/>
      <top style="thin"/>
      <bottom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/>
      <right/>
      <top style="double"/>
      <bottom style="double"/>
    </border>
    <border>
      <left style="hair"/>
      <right/>
      <top style="thin"/>
      <bottom/>
    </border>
    <border>
      <left/>
      <right/>
      <top/>
      <bottom style="medium"/>
    </border>
    <border>
      <left/>
      <right style="medium"/>
      <top/>
      <bottom/>
    </border>
    <border>
      <left style="medium"/>
      <right style="hair"/>
      <top style="thin"/>
      <bottom style="hair"/>
    </border>
    <border>
      <left style="hair"/>
      <right/>
      <top/>
      <bottom style="hair"/>
    </border>
    <border>
      <left style="hair"/>
      <right/>
      <top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 style="medium"/>
      <right style="hair"/>
      <top style="hair"/>
      <bottom style="hair"/>
    </border>
    <border>
      <left style="hair"/>
      <right style="medium"/>
      <top style="hair"/>
      <bottom/>
    </border>
    <border>
      <left style="hair"/>
      <right style="medium"/>
      <top/>
      <bottom style="hair"/>
    </border>
    <border>
      <left style="hair"/>
      <right/>
      <top/>
      <bottom style="medium"/>
    </border>
    <border>
      <left style="hair"/>
      <right style="hair"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hair"/>
    </border>
    <border>
      <left/>
      <right style="hair"/>
      <top style="thin"/>
      <bottom style="hair"/>
    </border>
    <border>
      <left style="medium"/>
      <right/>
      <top style="hair"/>
      <bottom style="mediumDashed"/>
    </border>
    <border>
      <left/>
      <right style="hair"/>
      <top style="hair"/>
      <bottom style="mediumDashed"/>
    </border>
    <border>
      <left style="medium"/>
      <right/>
      <top style="thin"/>
      <bottom/>
    </border>
    <border>
      <left style="hair"/>
      <right style="hair"/>
      <top style="thin"/>
      <bottom/>
    </border>
    <border>
      <left style="hair"/>
      <right/>
      <top style="thin"/>
      <bottom style="hair"/>
    </border>
    <border>
      <left style="hair"/>
      <right style="hair"/>
      <top style="hair"/>
      <bottom/>
    </border>
    <border>
      <left style="medium"/>
      <right/>
      <top/>
      <bottom style="hair"/>
    </border>
    <border>
      <left style="medium"/>
      <right/>
      <top style="double"/>
      <bottom style="double"/>
    </border>
    <border>
      <left/>
      <right style="hair"/>
      <top/>
      <bottom style="hair"/>
    </border>
    <border>
      <left style="medium"/>
      <right/>
      <top style="hair"/>
      <bottom/>
    </border>
    <border>
      <left style="medium"/>
      <right style="hair"/>
      <top style="hair"/>
      <bottom style="mediumDashed"/>
    </border>
    <border>
      <left style="hair"/>
      <right style="hair"/>
      <top style="hair"/>
      <bottom style="mediumDashed"/>
    </border>
    <border>
      <left style="medium"/>
      <right style="hair"/>
      <top style="thin"/>
      <bottom/>
    </border>
    <border>
      <left style="medium"/>
      <right style="hair"/>
      <top/>
      <bottom/>
    </border>
    <border>
      <left style="medium"/>
      <right style="hair"/>
      <top style="hair"/>
      <bottom style="double"/>
    </border>
    <border>
      <left style="medium"/>
      <right style="hair"/>
      <top/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 style="hair"/>
      <right/>
      <top style="hair"/>
      <bottom style="mediumDashed"/>
    </border>
    <border>
      <left/>
      <right style="medium"/>
      <top style="hair"/>
      <bottom style="hair"/>
    </border>
    <border>
      <left style="hair"/>
      <right/>
      <top style="hair"/>
      <bottom style="double"/>
    </border>
    <border>
      <left/>
      <right style="medium"/>
      <top style="hair"/>
      <bottom style="double"/>
    </border>
    <border>
      <left/>
      <right style="medium"/>
      <top style="thin"/>
      <bottom style="hair"/>
    </border>
    <border>
      <left/>
      <right style="medium"/>
      <top style="double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 style="thin"/>
      <top style="double"/>
      <bottom style="thin"/>
    </border>
    <border>
      <left style="hair"/>
      <right/>
      <top style="hair"/>
      <bottom/>
    </border>
    <border>
      <left/>
      <right style="medium"/>
      <top style="hair"/>
      <bottom/>
    </border>
    <border>
      <left style="medium"/>
      <right/>
      <top style="thin"/>
      <bottom style="mediumDashed"/>
    </border>
    <border>
      <left/>
      <right/>
      <top style="thin"/>
      <bottom style="mediumDashed"/>
    </border>
    <border>
      <left/>
      <right style="hair"/>
      <top style="thin"/>
      <bottom style="mediumDashed"/>
    </border>
    <border>
      <left style="medium"/>
      <right/>
      <top style="mediumDashed"/>
      <bottom style="medium"/>
    </border>
    <border>
      <left/>
      <right/>
      <top style="mediumDashed"/>
      <bottom style="medium"/>
    </border>
    <border>
      <left/>
      <right style="hair"/>
      <top style="mediumDashed"/>
      <bottom style="medium"/>
    </border>
    <border>
      <left style="medium"/>
      <right/>
      <top style="mediumDashed"/>
      <bottom style="mediumDashed"/>
    </border>
    <border>
      <left/>
      <right/>
      <top style="mediumDashed"/>
      <bottom style="mediumDashed"/>
    </border>
    <border>
      <left/>
      <right style="hair"/>
      <top style="mediumDashed"/>
      <bottom style="mediumDashed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/>
      <right/>
      <top style="hair"/>
      <bottom style="hair"/>
    </border>
    <border>
      <left style="thin"/>
      <right/>
      <top style="mediumDashed"/>
      <bottom style="thin"/>
    </border>
    <border>
      <left/>
      <right/>
      <top style="thin"/>
      <bottom style="hair"/>
    </border>
    <border>
      <left/>
      <right/>
      <top style="hair"/>
      <bottom style="double"/>
    </border>
    <border>
      <left style="hair"/>
      <right style="medium"/>
      <top style="hair"/>
      <bottom style="mediumDashed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2" fontId="10" fillId="2" borderId="8" xfId="0" applyNumberFormat="1" applyFont="1" applyFill="1" applyBorder="1" applyAlignment="1" applyProtection="1">
      <alignment horizontal="center" vertical="center"/>
      <protection locked="0"/>
    </xf>
    <xf numFmtId="2" fontId="10" fillId="2" borderId="9" xfId="0" applyNumberFormat="1" applyFont="1" applyFill="1" applyBorder="1" applyAlignment="1" applyProtection="1">
      <alignment horizontal="center" vertical="center"/>
      <protection locked="0"/>
    </xf>
    <xf numFmtId="2" fontId="10" fillId="2" borderId="10" xfId="0" applyNumberFormat="1" applyFont="1" applyFill="1" applyBorder="1" applyAlignment="1" applyProtection="1">
      <alignment horizontal="center" vertical="center"/>
      <protection locked="0"/>
    </xf>
    <xf numFmtId="2" fontId="10" fillId="2" borderId="11" xfId="0" applyNumberFormat="1" applyFont="1" applyFill="1" applyBorder="1" applyAlignment="1" applyProtection="1">
      <alignment horizontal="center" vertical="center"/>
      <protection locked="0"/>
    </xf>
    <xf numFmtId="2" fontId="10" fillId="2" borderId="12" xfId="0" applyNumberFormat="1" applyFont="1" applyFill="1" applyBorder="1" applyAlignment="1" applyProtection="1">
      <alignment horizontal="center" vertical="center"/>
      <protection locked="0"/>
    </xf>
    <xf numFmtId="14" fontId="10" fillId="2" borderId="8" xfId="0" applyNumberFormat="1" applyFont="1" applyFill="1" applyBorder="1" applyAlignment="1" applyProtection="1">
      <alignment horizontal="center" vertical="center"/>
      <protection locked="0"/>
    </xf>
    <xf numFmtId="1" fontId="10" fillId="2" borderId="8" xfId="0" applyNumberFormat="1" applyFont="1" applyFill="1" applyBorder="1" applyAlignment="1" applyProtection="1">
      <alignment horizontal="center" vertical="center"/>
      <protection locked="0"/>
    </xf>
    <xf numFmtId="1" fontId="10" fillId="2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" fontId="5" fillId="3" borderId="16" xfId="0" applyNumberFormat="1" applyFont="1" applyFill="1" applyBorder="1" applyAlignment="1">
      <alignment horizontal="center" vertical="center"/>
    </xf>
    <xf numFmtId="1" fontId="5" fillId="3" borderId="0" xfId="0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1" fontId="5" fillId="3" borderId="18" xfId="0" applyNumberFormat="1" applyFont="1" applyFill="1" applyBorder="1" applyAlignment="1">
      <alignment horizontal="center" vertical="center"/>
    </xf>
    <xf numFmtId="1" fontId="5" fillId="3" borderId="19" xfId="0" applyNumberFormat="1" applyFont="1" applyFill="1" applyBorder="1" applyAlignment="1">
      <alignment horizontal="center" vertical="center"/>
    </xf>
    <xf numFmtId="1" fontId="11" fillId="3" borderId="20" xfId="0" applyNumberFormat="1" applyFont="1" applyFill="1" applyBorder="1" applyAlignment="1">
      <alignment horizontal="center" vertical="center"/>
    </xf>
    <xf numFmtId="1" fontId="11" fillId="3" borderId="21" xfId="0" applyNumberFormat="1" applyFont="1" applyFill="1" applyBorder="1" applyAlignment="1">
      <alignment horizontal="center" vertical="center"/>
    </xf>
    <xf numFmtId="1" fontId="5" fillId="3" borderId="22" xfId="0" applyNumberFormat="1" applyFont="1" applyFill="1" applyBorder="1" applyAlignment="1">
      <alignment horizontal="center" vertical="center"/>
    </xf>
    <xf numFmtId="1" fontId="5" fillId="3" borderId="21" xfId="0" applyNumberFormat="1" applyFont="1" applyFill="1" applyBorder="1" applyAlignment="1">
      <alignment horizontal="center" vertical="center"/>
    </xf>
    <xf numFmtId="1" fontId="5" fillId="3" borderId="23" xfId="0" applyNumberFormat="1" applyFont="1" applyFill="1" applyBorder="1" applyAlignment="1">
      <alignment horizontal="center" vertical="center"/>
    </xf>
    <xf numFmtId="1" fontId="11" fillId="3" borderId="24" xfId="0" applyNumberFormat="1" applyFont="1" applyFill="1" applyBorder="1" applyAlignment="1">
      <alignment horizontal="center" vertical="center"/>
    </xf>
    <xf numFmtId="1" fontId="5" fillId="3" borderId="24" xfId="0" applyNumberFormat="1" applyFont="1" applyFill="1" applyBorder="1" applyAlignment="1">
      <alignment horizontal="center" vertical="center"/>
    </xf>
    <xf numFmtId="1" fontId="10" fillId="4" borderId="25" xfId="0" applyNumberFormat="1" applyFont="1" applyFill="1" applyBorder="1" applyAlignment="1" applyProtection="1">
      <alignment horizontal="center" vertical="center"/>
      <protection locked="0"/>
    </xf>
    <xf numFmtId="1" fontId="10" fillId="4" borderId="9" xfId="0" applyNumberFormat="1" applyFont="1" applyFill="1" applyBorder="1" applyAlignment="1" applyProtection="1">
      <alignment horizontal="center" vertical="center"/>
      <protection locked="0"/>
    </xf>
    <xf numFmtId="0" fontId="2" fillId="5" borderId="26" xfId="0" applyFont="1" applyFill="1" applyBorder="1" applyAlignment="1" applyProtection="1">
      <alignment horizontal="center" vertical="center"/>
      <protection/>
    </xf>
    <xf numFmtId="14" fontId="2" fillId="5" borderId="27" xfId="0" applyNumberFormat="1" applyFont="1" applyFill="1" applyBorder="1" applyAlignment="1" applyProtection="1">
      <alignment horizontal="center" vertical="center"/>
      <protection/>
    </xf>
    <xf numFmtId="2" fontId="2" fillId="5" borderId="27" xfId="0" applyNumberFormat="1" applyFont="1" applyFill="1" applyBorder="1" applyAlignment="1" applyProtection="1">
      <alignment horizontal="center" vertical="center" wrapText="1"/>
      <protection/>
    </xf>
    <xf numFmtId="2" fontId="10" fillId="0" borderId="8" xfId="0" applyNumberFormat="1" applyFont="1" applyBorder="1" applyAlignment="1">
      <alignment horizontal="center" vertical="center"/>
    </xf>
    <xf numFmtId="2" fontId="10" fillId="0" borderId="28" xfId="0" applyNumberFormat="1" applyFont="1" applyBorder="1" applyAlignment="1">
      <alignment horizontal="center" vertical="center"/>
    </xf>
    <xf numFmtId="0" fontId="10" fillId="0" borderId="26" xfId="0" applyFont="1" applyBorder="1"/>
    <xf numFmtId="0" fontId="10" fillId="0" borderId="29" xfId="0" applyFont="1" applyBorder="1"/>
    <xf numFmtId="0" fontId="10" fillId="0" borderId="30" xfId="0" applyFont="1" applyBorder="1"/>
    <xf numFmtId="0" fontId="12" fillId="0" borderId="6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" fontId="10" fillId="2" borderId="9" xfId="0" applyNumberFormat="1" applyFont="1" applyFill="1" applyBorder="1" applyAlignment="1" applyProtection="1">
      <alignment horizontal="center" vertical="center"/>
      <protection locked="0"/>
    </xf>
    <xf numFmtId="0" fontId="10" fillId="2" borderId="34" xfId="0" applyFont="1" applyFill="1" applyBorder="1" applyAlignment="1" applyProtection="1">
      <alignment horizontal="left" vertical="center"/>
      <protection locked="0"/>
    </xf>
    <xf numFmtId="0" fontId="10" fillId="2" borderId="35" xfId="0" applyFont="1" applyFill="1" applyBorder="1" applyAlignment="1" applyProtection="1">
      <alignment horizontal="left" vertical="center"/>
      <protection locked="0"/>
    </xf>
    <xf numFmtId="1" fontId="10" fillId="2" borderId="36" xfId="0" applyNumberFormat="1" applyFont="1" applyFill="1" applyBorder="1" applyAlignment="1" applyProtection="1">
      <alignment horizontal="center" vertical="center"/>
      <protection locked="0"/>
    </xf>
    <xf numFmtId="2" fontId="10" fillId="2" borderId="36" xfId="0" applyNumberFormat="1" applyFont="1" applyFill="1" applyBorder="1" applyAlignment="1" applyProtection="1">
      <alignment horizontal="center" vertical="center"/>
      <protection locked="0"/>
    </xf>
    <xf numFmtId="0" fontId="12" fillId="0" borderId="3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2" fontId="10" fillId="2" borderId="38" xfId="0" applyNumberFormat="1" applyFont="1" applyFill="1" applyBorder="1" applyAlignment="1" applyProtection="1">
      <alignment horizontal="center" vertical="center"/>
      <protection locked="0"/>
    </xf>
    <xf numFmtId="2" fontId="10" fillId="2" borderId="39" xfId="0" applyNumberFormat="1" applyFont="1" applyFill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/>
      <protection/>
    </xf>
    <xf numFmtId="0" fontId="10" fillId="0" borderId="0" xfId="0" applyFont="1" applyBorder="1" applyProtection="1"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2" fillId="0" borderId="0" xfId="0" applyFont="1"/>
    <xf numFmtId="0" fontId="5" fillId="0" borderId="0" xfId="0" applyFont="1"/>
    <xf numFmtId="0" fontId="11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2" fontId="10" fillId="0" borderId="40" xfId="0" applyNumberFormat="1" applyFont="1" applyBorder="1" applyAlignment="1">
      <alignment horizontal="center" vertical="center"/>
    </xf>
    <xf numFmtId="2" fontId="10" fillId="0" borderId="41" xfId="0" applyNumberFormat="1" applyFont="1" applyBorder="1" applyAlignment="1">
      <alignment horizontal="center" vertical="center"/>
    </xf>
    <xf numFmtId="0" fontId="0" fillId="0" borderId="42" xfId="0" applyFont="1" applyBorder="1"/>
    <xf numFmtId="0" fontId="0" fillId="0" borderId="0" xfId="0" applyFont="1"/>
    <xf numFmtId="0" fontId="0" fillId="0" borderId="0" xfId="0" applyFont="1" applyBorder="1" applyProtection="1">
      <protection/>
    </xf>
    <xf numFmtId="0" fontId="0" fillId="0" borderId="0" xfId="0" applyFont="1" applyBorder="1"/>
    <xf numFmtId="0" fontId="0" fillId="0" borderId="43" xfId="0" applyFont="1" applyBorder="1"/>
    <xf numFmtId="0" fontId="0" fillId="0" borderId="33" xfId="0" applyFont="1" applyBorder="1"/>
    <xf numFmtId="0" fontId="10" fillId="2" borderId="44" xfId="0" applyFont="1" applyFill="1" applyBorder="1" applyAlignment="1" applyProtection="1">
      <alignment horizontal="left" vertical="center"/>
      <protection locked="0"/>
    </xf>
    <xf numFmtId="0" fontId="10" fillId="2" borderId="45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2" fontId="10" fillId="2" borderId="46" xfId="0" applyNumberFormat="1" applyFont="1" applyFill="1" applyBorder="1" applyAlignment="1" applyProtection="1">
      <alignment horizontal="center" vertical="center"/>
      <protection locked="0"/>
    </xf>
    <xf numFmtId="2" fontId="10" fillId="5" borderId="46" xfId="0" applyNumberFormat="1" applyFont="1" applyFill="1" applyBorder="1" applyAlignment="1" applyProtection="1">
      <alignment horizontal="center" vertical="center"/>
      <protection/>
    </xf>
    <xf numFmtId="2" fontId="10" fillId="2" borderId="47" xfId="0" applyNumberFormat="1" applyFont="1" applyFill="1" applyBorder="1" applyAlignment="1" applyProtection="1">
      <alignment horizontal="center" vertical="center"/>
      <protection locked="0"/>
    </xf>
    <xf numFmtId="2" fontId="10" fillId="5" borderId="47" xfId="0" applyNumberFormat="1" applyFont="1" applyFill="1" applyBorder="1" applyAlignment="1" applyProtection="1">
      <alignment horizontal="center" vertical="center"/>
      <protection/>
    </xf>
    <xf numFmtId="2" fontId="10" fillId="2" borderId="48" xfId="0" applyNumberFormat="1" applyFont="1" applyFill="1" applyBorder="1" applyAlignment="1" applyProtection="1">
      <alignment horizontal="center" vertical="center"/>
      <protection locked="0"/>
    </xf>
    <xf numFmtId="0" fontId="10" fillId="2" borderId="49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2" fontId="10" fillId="5" borderId="9" xfId="0" applyNumberFormat="1" applyFont="1" applyFill="1" applyBorder="1" applyAlignment="1" applyProtection="1">
      <alignment horizontal="center" vertical="center"/>
      <protection/>
    </xf>
    <xf numFmtId="2" fontId="10" fillId="2" borderId="50" xfId="0" applyNumberFormat="1" applyFont="1" applyFill="1" applyBorder="1" applyAlignment="1" applyProtection="1">
      <alignment horizontal="center" vertical="center"/>
      <protection locked="0"/>
    </xf>
    <xf numFmtId="2" fontId="10" fillId="2" borderId="51" xfId="0" applyNumberFormat="1" applyFont="1" applyFill="1" applyBorder="1" applyAlignment="1" applyProtection="1">
      <alignment horizontal="center" vertical="center"/>
      <protection locked="0"/>
    </xf>
    <xf numFmtId="2" fontId="10" fillId="5" borderId="52" xfId="0" applyNumberFormat="1" applyFont="1" applyFill="1" applyBorder="1" applyAlignment="1" applyProtection="1">
      <alignment horizontal="center" vertical="center"/>
      <protection/>
    </xf>
    <xf numFmtId="2" fontId="10" fillId="2" borderId="53" xfId="0" applyNumberFormat="1" applyFont="1" applyFill="1" applyBorder="1" applyAlignment="1" applyProtection="1">
      <alignment horizontal="center" vertical="center"/>
      <protection locked="0"/>
    </xf>
    <xf numFmtId="2" fontId="10" fillId="5" borderId="53" xfId="0" applyNumberFormat="1" applyFont="1" applyFill="1" applyBorder="1" applyAlignment="1" applyProtection="1">
      <alignment horizontal="center" vertical="center"/>
      <protection/>
    </xf>
    <xf numFmtId="0" fontId="0" fillId="0" borderId="42" xfId="0" applyFont="1" applyBorder="1" applyProtection="1">
      <protection/>
    </xf>
    <xf numFmtId="0" fontId="0" fillId="0" borderId="54" xfId="0" applyFont="1" applyBorder="1"/>
    <xf numFmtId="0" fontId="0" fillId="0" borderId="7" xfId="0" applyFont="1" applyBorder="1" applyAlignment="1">
      <alignment horizontal="right" vertical="center" wrapText="1"/>
    </xf>
    <xf numFmtId="0" fontId="0" fillId="2" borderId="3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2" borderId="55" xfId="0" applyFont="1" applyFill="1" applyBorder="1" applyAlignment="1" applyProtection="1">
      <alignment horizontal="right" vertical="center"/>
      <protection locked="0"/>
    </xf>
    <xf numFmtId="0" fontId="0" fillId="6" borderId="56" xfId="0" applyFont="1" applyFill="1" applyBorder="1" applyAlignment="1" applyProtection="1">
      <alignment vertical="center"/>
      <protection/>
    </xf>
    <xf numFmtId="1" fontId="0" fillId="2" borderId="25" xfId="0" applyNumberFormat="1" applyFont="1" applyFill="1" applyBorder="1" applyAlignment="1" applyProtection="1">
      <alignment horizontal="center" vertical="center"/>
      <protection locked="0"/>
    </xf>
    <xf numFmtId="0" fontId="0" fillId="2" borderId="34" xfId="0" applyFont="1" applyFill="1" applyBorder="1" applyAlignment="1" applyProtection="1">
      <alignment horizontal="right" vertical="center"/>
      <protection locked="0"/>
    </xf>
    <xf numFmtId="0" fontId="0" fillId="6" borderId="11" xfId="0" applyFont="1" applyFill="1" applyBorder="1" applyAlignment="1" applyProtection="1">
      <alignment vertical="center"/>
      <protection/>
    </xf>
    <xf numFmtId="1" fontId="0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57" xfId="0" applyFont="1" applyFill="1" applyBorder="1" applyAlignment="1" applyProtection="1">
      <alignment horizontal="right" vertical="center"/>
      <protection locked="0"/>
    </xf>
    <xf numFmtId="0" fontId="0" fillId="6" borderId="58" xfId="0" applyFont="1" applyFill="1" applyBorder="1" applyAlignment="1" applyProtection="1">
      <alignment vertical="center"/>
      <protection/>
    </xf>
    <xf numFmtId="1" fontId="0" fillId="2" borderId="18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>
      <alignment horizontal="center" vertical="center"/>
    </xf>
    <xf numFmtId="1" fontId="0" fillId="0" borderId="43" xfId="0" applyNumberFormat="1" applyFont="1" applyBorder="1" applyAlignment="1">
      <alignment horizontal="center" vertical="center"/>
    </xf>
    <xf numFmtId="0" fontId="0" fillId="6" borderId="26" xfId="0" applyFont="1" applyFill="1" applyBorder="1" applyAlignment="1">
      <alignment horizontal="right" vertical="center"/>
    </xf>
    <xf numFmtId="0" fontId="10" fillId="2" borderId="59" xfId="0" applyFont="1" applyFill="1" applyBorder="1" applyAlignment="1" applyProtection="1">
      <alignment horizontal="center" vertical="center"/>
      <protection locked="0"/>
    </xf>
    <xf numFmtId="14" fontId="10" fillId="2" borderId="60" xfId="0" applyNumberFormat="1" applyFont="1" applyFill="1" applyBorder="1" applyAlignment="1" applyProtection="1">
      <alignment horizontal="center" vertical="center"/>
      <protection locked="0"/>
    </xf>
    <xf numFmtId="2" fontId="10" fillId="2" borderId="61" xfId="0" applyNumberFormat="1" applyFont="1" applyFill="1" applyBorder="1" applyAlignment="1" applyProtection="1">
      <alignment horizontal="center" vertical="center"/>
      <protection locked="0"/>
    </xf>
    <xf numFmtId="2" fontId="10" fillId="0" borderId="60" xfId="0" applyNumberFormat="1" applyFont="1" applyBorder="1" applyAlignment="1">
      <alignment horizontal="center" vertical="center"/>
    </xf>
    <xf numFmtId="0" fontId="10" fillId="2" borderId="49" xfId="0" applyFont="1" applyFill="1" applyBorder="1" applyAlignment="1" applyProtection="1">
      <alignment horizontal="center" vertical="center"/>
      <protection locked="0"/>
    </xf>
    <xf numFmtId="14" fontId="10" fillId="2" borderId="62" xfId="0" applyNumberFormat="1" applyFont="1" applyFill="1" applyBorder="1" applyAlignment="1" applyProtection="1">
      <alignment horizontal="center" vertical="center"/>
      <protection locked="0"/>
    </xf>
    <xf numFmtId="2" fontId="10" fillId="0" borderId="62" xfId="0" applyNumberFormat="1" applyFont="1" applyBorder="1" applyAlignment="1">
      <alignment horizontal="center" vertical="center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2" fontId="10" fillId="0" borderId="46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0" fontId="10" fillId="2" borderId="63" xfId="0" applyFont="1" applyFill="1" applyBorder="1" applyAlignment="1" applyProtection="1">
      <alignment horizontal="center" vertical="center"/>
      <protection locked="0"/>
    </xf>
    <xf numFmtId="14" fontId="10" fillId="2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64" xfId="0" applyFont="1" applyBorder="1" applyAlignment="1">
      <alignment horizontal="center" vertical="center"/>
    </xf>
    <xf numFmtId="1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right" vertical="center"/>
    </xf>
    <xf numFmtId="0" fontId="10" fillId="2" borderId="55" xfId="0" applyFont="1" applyFill="1" applyBorder="1" applyAlignment="1" applyProtection="1">
      <alignment horizontal="center" vertical="center"/>
      <protection locked="0"/>
    </xf>
    <xf numFmtId="14" fontId="10" fillId="2" borderId="25" xfId="0" applyNumberFormat="1" applyFont="1" applyFill="1" applyBorder="1" applyAlignment="1" applyProtection="1">
      <alignment horizontal="center" vertical="center"/>
      <protection locked="0"/>
    </xf>
    <xf numFmtId="2" fontId="10" fillId="2" borderId="65" xfId="0" applyNumberFormat="1" applyFont="1" applyFill="1" applyBorder="1" applyAlignment="1" applyProtection="1">
      <alignment horizontal="center" vertical="center"/>
      <protection locked="0"/>
    </xf>
    <xf numFmtId="2" fontId="10" fillId="0" borderId="25" xfId="0" applyNumberFormat="1" applyFont="1" applyBorder="1" applyAlignment="1">
      <alignment horizontal="center" vertical="center"/>
    </xf>
    <xf numFmtId="14" fontId="10" fillId="2" borderId="11" xfId="0" applyNumberFormat="1" applyFont="1" applyFill="1" applyBorder="1" applyAlignment="1" applyProtection="1">
      <alignment horizontal="center" vertical="center"/>
      <protection locked="0"/>
    </xf>
    <xf numFmtId="2" fontId="10" fillId="0" borderId="47" xfId="0" applyNumberFormat="1" applyFont="1" applyBorder="1" applyAlignment="1">
      <alignment horizontal="center" vertical="center"/>
    </xf>
    <xf numFmtId="0" fontId="10" fillId="2" borderId="66" xfId="0" applyFont="1" applyFill="1" applyBorder="1" applyAlignment="1" applyProtection="1">
      <alignment horizontal="center" vertical="center"/>
      <protection locked="0"/>
    </xf>
    <xf numFmtId="14" fontId="10" fillId="2" borderId="9" xfId="0" applyNumberFormat="1" applyFont="1" applyFill="1" applyBorder="1" applyAlignment="1" applyProtection="1">
      <alignment horizontal="center" vertic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44" xfId="0" applyFont="1" applyFill="1" applyBorder="1" applyAlignment="1" applyProtection="1">
      <alignment horizontal="center" vertical="center"/>
      <protection locked="0"/>
    </xf>
    <xf numFmtId="0" fontId="0" fillId="0" borderId="64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10" fillId="2" borderId="67" xfId="0" applyFont="1" applyFill="1" applyBorder="1" applyAlignment="1" applyProtection="1">
      <alignment horizontal="center" vertical="center"/>
      <protection locked="0"/>
    </xf>
    <xf numFmtId="2" fontId="10" fillId="2" borderId="68" xfId="0" applyNumberFormat="1" applyFont="1" applyFill="1" applyBorder="1" applyAlignment="1" applyProtection="1">
      <alignment horizontal="center" vertical="center"/>
      <protection locked="0"/>
    </xf>
    <xf numFmtId="2" fontId="10" fillId="0" borderId="68" xfId="0" applyNumberFormat="1" applyFont="1" applyBorder="1" applyAlignment="1">
      <alignment horizontal="center" vertical="center"/>
    </xf>
    <xf numFmtId="0" fontId="10" fillId="4" borderId="69" xfId="0" applyFont="1" applyFill="1" applyBorder="1" applyAlignment="1" applyProtection="1">
      <alignment horizontal="center" vertical="center"/>
      <protection locked="0"/>
    </xf>
    <xf numFmtId="1" fontId="10" fillId="4" borderId="25" xfId="20" applyNumberFormat="1" applyFont="1" applyFill="1" applyBorder="1" applyAlignment="1" applyProtection="1">
      <alignment horizontal="center" vertical="center"/>
      <protection locked="0"/>
    </xf>
    <xf numFmtId="0" fontId="10" fillId="4" borderId="49" xfId="0" applyFont="1" applyFill="1" applyBorder="1" applyAlignment="1" applyProtection="1">
      <alignment horizontal="center" vertical="center"/>
      <protection locked="0"/>
    </xf>
    <xf numFmtId="0" fontId="10" fillId="4" borderId="70" xfId="0" applyFont="1" applyFill="1" applyBorder="1" applyAlignment="1" applyProtection="1">
      <alignment horizontal="center" vertical="center"/>
      <protection locked="0"/>
    </xf>
    <xf numFmtId="0" fontId="10" fillId="4" borderId="71" xfId="0" applyFont="1" applyFill="1" applyBorder="1" applyAlignment="1" applyProtection="1">
      <alignment horizontal="center" vertical="center"/>
      <protection locked="0"/>
    </xf>
    <xf numFmtId="14" fontId="10" fillId="2" borderId="65" xfId="0" applyNumberFormat="1" applyFont="1" applyFill="1" applyBorder="1" applyAlignment="1" applyProtection="1">
      <alignment horizontal="center" vertical="center"/>
      <protection locked="0"/>
    </xf>
    <xf numFmtId="0" fontId="10" fillId="2" borderId="72" xfId="0" applyFont="1" applyFill="1" applyBorder="1" applyAlignment="1" applyProtection="1">
      <alignment horizontal="center" vertical="center"/>
      <protection locked="0"/>
    </xf>
    <xf numFmtId="14" fontId="10" fillId="2" borderId="45" xfId="0" applyNumberFormat="1" applyFont="1" applyFill="1" applyBorder="1" applyAlignment="1" applyProtection="1">
      <alignment horizontal="center" vertical="center"/>
      <protection locked="0"/>
    </xf>
    <xf numFmtId="2" fontId="10" fillId="0" borderId="9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4" borderId="73" xfId="0" applyFont="1" applyFill="1" applyBorder="1" applyAlignment="1" applyProtection="1">
      <alignment horizontal="left" vertical="center"/>
      <protection locked="0"/>
    </xf>
    <xf numFmtId="0" fontId="0" fillId="4" borderId="74" xfId="0" applyFont="1" applyFill="1" applyBorder="1" applyAlignment="1" applyProtection="1">
      <alignment horizontal="left" vertical="center"/>
      <protection locked="0"/>
    </xf>
    <xf numFmtId="0" fontId="0" fillId="4" borderId="75" xfId="0" applyFont="1" applyFill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26" xfId="0" applyFont="1" applyBorder="1"/>
    <xf numFmtId="0" fontId="5" fillId="0" borderId="26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43" xfId="0" applyFont="1" applyBorder="1" applyAlignment="1">
      <alignment horizontal="right"/>
    </xf>
    <xf numFmtId="0" fontId="4" fillId="0" borderId="2" xfId="0" applyFont="1" applyBorder="1" applyAlignment="1">
      <alignment horizontal="right" vertical="center"/>
    </xf>
    <xf numFmtId="0" fontId="11" fillId="0" borderId="26" xfId="0" applyFont="1" applyBorder="1"/>
    <xf numFmtId="0" fontId="5" fillId="0" borderId="0" xfId="0" applyFont="1" applyBorder="1"/>
    <xf numFmtId="0" fontId="5" fillId="0" borderId="43" xfId="0" applyFont="1" applyBorder="1"/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5" fillId="0" borderId="76" xfId="0" applyFont="1" applyBorder="1" applyAlignment="1">
      <alignment horizontal="left" wrapText="1"/>
    </xf>
    <xf numFmtId="0" fontId="5" fillId="0" borderId="42" xfId="0" applyFont="1" applyBorder="1" applyAlignment="1">
      <alignment horizontal="left" wrapText="1"/>
    </xf>
    <xf numFmtId="0" fontId="5" fillId="0" borderId="54" xfId="0" applyFont="1" applyBorder="1" applyAlignment="1">
      <alignment horizontal="left" wrapText="1"/>
    </xf>
    <xf numFmtId="1" fontId="5" fillId="2" borderId="1" xfId="0" applyNumberFormat="1" applyFont="1" applyFill="1" applyBorder="1" applyAlignment="1" applyProtection="1">
      <alignment horizontal="left" vertical="center"/>
      <protection locked="0"/>
    </xf>
    <xf numFmtId="1" fontId="5" fillId="2" borderId="3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1" fontId="0" fillId="2" borderId="3" xfId="0" applyNumberFormat="1" applyFill="1" applyBorder="1" applyAlignment="1" applyProtection="1">
      <alignment horizontal="left" vertical="center"/>
      <protection locked="0"/>
    </xf>
    <xf numFmtId="0" fontId="6" fillId="0" borderId="77" xfId="0" applyFont="1" applyBorder="1" applyAlignment="1">
      <alignment horizontal="left" wrapText="1"/>
    </xf>
    <xf numFmtId="0" fontId="6" fillId="0" borderId="78" xfId="0" applyFont="1" applyBorder="1" applyAlignment="1">
      <alignment horizontal="left" wrapText="1"/>
    </xf>
    <xf numFmtId="0" fontId="6" fillId="0" borderId="79" xfId="0" applyFont="1" applyBorder="1" applyAlignment="1">
      <alignment horizontal="left" wrapText="1"/>
    </xf>
    <xf numFmtId="0" fontId="5" fillId="0" borderId="26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43" xfId="0" applyFont="1" applyBorder="1" applyAlignment="1">
      <alignment horizontal="right"/>
    </xf>
    <xf numFmtId="0" fontId="5" fillId="0" borderId="26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43" xfId="0" applyFont="1" applyBorder="1" applyAlignment="1">
      <alignment horizontal="left" wrapText="1"/>
    </xf>
    <xf numFmtId="0" fontId="5" fillId="0" borderId="59" xfId="0" applyFont="1" applyBorder="1" applyAlignment="1">
      <alignment horizontal="left" wrapText="1"/>
    </xf>
    <xf numFmtId="0" fontId="5" fillId="0" borderId="80" xfId="0" applyFont="1" applyBorder="1" applyAlignment="1">
      <alignment horizontal="left" wrapText="1"/>
    </xf>
    <xf numFmtId="0" fontId="5" fillId="0" borderId="81" xfId="0" applyFont="1" applyBorder="1" applyAlignment="1">
      <alignment horizontal="left" wrapText="1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4" fillId="0" borderId="59" xfId="0" applyFont="1" applyBorder="1" applyAlignment="1">
      <alignment horizontal="right" vertical="top"/>
    </xf>
    <xf numFmtId="0" fontId="4" fillId="0" borderId="26" xfId="0" applyFont="1" applyBorder="1" applyAlignment="1">
      <alignment horizontal="right" vertical="top"/>
    </xf>
    <xf numFmtId="0" fontId="5" fillId="2" borderId="82" xfId="0" applyFont="1" applyFill="1" applyBorder="1" applyAlignment="1" applyProtection="1">
      <alignment horizontal="left" vertical="top"/>
      <protection locked="0"/>
    </xf>
    <xf numFmtId="0" fontId="5" fillId="2" borderId="80" xfId="0" applyFont="1" applyFill="1" applyBorder="1" applyAlignment="1" applyProtection="1">
      <alignment horizontal="left" vertical="top"/>
      <protection locked="0"/>
    </xf>
    <xf numFmtId="0" fontId="5" fillId="2" borderId="81" xfId="0" applyFont="1" applyFill="1" applyBorder="1" applyAlignment="1" applyProtection="1">
      <alignment horizontal="left" vertical="top"/>
      <protection locked="0"/>
    </xf>
    <xf numFmtId="0" fontId="5" fillId="2" borderId="33" xfId="0" applyFont="1" applyFill="1" applyBorder="1" applyAlignment="1" applyProtection="1">
      <alignment horizontal="left" vertical="top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5" fillId="2" borderId="43" xfId="0" applyFont="1" applyFill="1" applyBorder="1" applyAlignment="1" applyProtection="1">
      <alignment horizontal="left" vertical="top"/>
      <protection locked="0"/>
    </xf>
    <xf numFmtId="0" fontId="5" fillId="2" borderId="83" xfId="0" applyFont="1" applyFill="1" applyBorder="1" applyAlignment="1" applyProtection="1">
      <alignment horizontal="left" vertical="top"/>
      <protection locked="0"/>
    </xf>
    <xf numFmtId="0" fontId="5" fillId="2" borderId="29" xfId="0" applyFont="1" applyFill="1" applyBorder="1" applyAlignment="1" applyProtection="1">
      <alignment horizontal="left" vertical="top"/>
      <protection locked="0"/>
    </xf>
    <xf numFmtId="0" fontId="5" fillId="2" borderId="84" xfId="0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>
      <alignment horizontal="center"/>
    </xf>
    <xf numFmtId="0" fontId="15" fillId="0" borderId="26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6" fillId="0" borderId="77" xfId="0" applyFont="1" applyBorder="1" applyAlignment="1" applyProtection="1">
      <alignment horizontal="center"/>
      <protection/>
    </xf>
    <xf numFmtId="0" fontId="6" fillId="0" borderId="78" xfId="0" applyFont="1" applyBorder="1" applyAlignment="1" applyProtection="1">
      <alignment horizontal="center"/>
      <protection/>
    </xf>
    <xf numFmtId="0" fontId="6" fillId="0" borderId="79" xfId="0" applyFont="1" applyBorder="1" applyAlignment="1" applyProtection="1">
      <alignment horizontal="center"/>
      <protection/>
    </xf>
    <xf numFmtId="0" fontId="12" fillId="0" borderId="5" xfId="0" applyFont="1" applyBorder="1" applyAlignment="1">
      <alignment horizontal="center"/>
    </xf>
    <xf numFmtId="0" fontId="12" fillId="0" borderId="85" xfId="0" applyFont="1" applyBorder="1" applyAlignment="1">
      <alignment horizontal="center"/>
    </xf>
    <xf numFmtId="0" fontId="12" fillId="0" borderId="86" xfId="0" applyFont="1" applyBorder="1" applyAlignment="1">
      <alignment horizontal="center"/>
    </xf>
    <xf numFmtId="0" fontId="12" fillId="0" borderId="26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6" fillId="0" borderId="77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86" xfId="0" applyNumberFormat="1" applyFont="1" applyBorder="1" applyAlignment="1">
      <alignment horizontal="center" vertical="center"/>
    </xf>
    <xf numFmtId="0" fontId="6" fillId="0" borderId="77" xfId="0" applyFont="1" applyBorder="1" applyAlignment="1">
      <alignment horizontal="right" vertical="center"/>
    </xf>
    <xf numFmtId="0" fontId="6" fillId="0" borderId="78" xfId="0" applyFont="1" applyBorder="1" applyAlignment="1">
      <alignment horizontal="right" vertical="center"/>
    </xf>
    <xf numFmtId="0" fontId="6" fillId="2" borderId="78" xfId="0" applyFont="1" applyFill="1" applyBorder="1" applyAlignment="1" applyProtection="1">
      <alignment horizontal="center" vertical="center"/>
      <protection locked="0"/>
    </xf>
    <xf numFmtId="0" fontId="6" fillId="2" borderId="79" xfId="0" applyFont="1" applyFill="1" applyBorder="1" applyAlignment="1" applyProtection="1">
      <alignment horizontal="center" vertical="center"/>
      <protection locked="0"/>
    </xf>
    <xf numFmtId="0" fontId="0" fillId="6" borderId="85" xfId="0" applyFont="1" applyFill="1" applyBorder="1" applyAlignment="1">
      <alignment horizontal="left"/>
    </xf>
    <xf numFmtId="0" fontId="0" fillId="6" borderId="87" xfId="0" applyFont="1" applyFill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0" fillId="0" borderId="2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1" fontId="0" fillId="2" borderId="61" xfId="0" applyNumberFormat="1" applyFont="1" applyFill="1" applyBorder="1" applyAlignment="1" applyProtection="1">
      <alignment horizontal="center" vertical="center"/>
      <protection locked="0"/>
    </xf>
    <xf numFmtId="1" fontId="0" fillId="2" borderId="56" xfId="0" applyNumberFormat="1" applyFont="1" applyFill="1" applyBorder="1" applyAlignment="1" applyProtection="1">
      <alignment horizontal="center" vertical="center"/>
      <protection locked="0"/>
    </xf>
    <xf numFmtId="1" fontId="0" fillId="2" borderId="88" xfId="0" applyNumberFormat="1" applyFont="1" applyFill="1" applyBorder="1" applyAlignment="1" applyProtection="1">
      <alignment horizontal="center" vertical="center"/>
      <protection locked="0"/>
    </xf>
    <xf numFmtId="1" fontId="0" fillId="2" borderId="11" xfId="0" applyNumberFormat="1" applyFont="1" applyFill="1" applyBorder="1" applyAlignment="1" applyProtection="1">
      <alignment horizontal="center" vertical="center"/>
      <protection locked="0"/>
    </xf>
    <xf numFmtId="1" fontId="0" fillId="2" borderId="89" xfId="0" applyNumberFormat="1" applyFont="1" applyFill="1" applyBorder="1" applyAlignment="1" applyProtection="1">
      <alignment horizontal="center" vertical="center"/>
      <protection locked="0"/>
    </xf>
    <xf numFmtId="1" fontId="0" fillId="2" borderId="58" xfId="0" applyNumberFormat="1" applyFont="1" applyFill="1" applyBorder="1" applyAlignment="1" applyProtection="1">
      <alignment horizontal="center" vertical="center"/>
      <protection locked="0"/>
    </xf>
    <xf numFmtId="1" fontId="0" fillId="2" borderId="90" xfId="0" applyNumberFormat="1" applyFont="1" applyFill="1" applyBorder="1" applyAlignment="1" applyProtection="1">
      <alignment horizontal="center" vertical="center"/>
      <protection locked="0"/>
    </xf>
    <xf numFmtId="1" fontId="0" fillId="2" borderId="46" xfId="0" applyNumberFormat="1" applyFont="1" applyFill="1" applyBorder="1" applyAlignment="1" applyProtection="1">
      <alignment horizontal="center" vertical="center"/>
      <protection locked="0"/>
    </xf>
    <xf numFmtId="1" fontId="0" fillId="2" borderId="43" xfId="0" applyNumberFormat="1" applyFont="1" applyFill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>
      <alignment horizontal="center" vertical="center"/>
    </xf>
    <xf numFmtId="1" fontId="2" fillId="0" borderId="43" xfId="0" applyNumberFormat="1" applyFont="1" applyBorder="1" applyAlignment="1">
      <alignment horizontal="center" vertical="center"/>
    </xf>
    <xf numFmtId="2" fontId="10" fillId="0" borderId="41" xfId="0" applyNumberFormat="1" applyFont="1" applyBorder="1" applyAlignment="1">
      <alignment horizontal="center" vertical="center"/>
    </xf>
    <xf numFmtId="2" fontId="10" fillId="0" borderId="81" xfId="0" applyNumberFormat="1" applyFont="1" applyBorder="1" applyAlignment="1">
      <alignment horizontal="center" vertical="center"/>
    </xf>
    <xf numFmtId="2" fontId="10" fillId="0" borderId="91" xfId="0" applyNumberFormat="1" applyFont="1" applyBorder="1" applyAlignment="1">
      <alignment horizontal="center" vertical="center"/>
    </xf>
    <xf numFmtId="2" fontId="10" fillId="0" borderId="92" xfId="0" applyNumberFormat="1" applyFont="1" applyBorder="1" applyAlignment="1">
      <alignment horizontal="center" vertical="center"/>
    </xf>
    <xf numFmtId="2" fontId="10" fillId="0" borderId="61" xfId="0" applyNumberFormat="1" applyFont="1" applyBorder="1" applyAlignment="1">
      <alignment horizontal="center" vertical="center"/>
    </xf>
    <xf numFmtId="2" fontId="10" fillId="0" borderId="93" xfId="0" applyNumberFormat="1" applyFont="1" applyBorder="1" applyAlignment="1">
      <alignment horizontal="center" vertical="center"/>
    </xf>
    <xf numFmtId="2" fontId="10" fillId="0" borderId="40" xfId="0" applyNumberFormat="1" applyFont="1" applyBorder="1" applyAlignment="1">
      <alignment horizontal="center" vertical="center"/>
    </xf>
    <xf numFmtId="2" fontId="10" fillId="0" borderId="94" xfId="0" applyNumberFormat="1" applyFont="1" applyBorder="1" applyAlignment="1">
      <alignment horizontal="center" vertical="center"/>
    </xf>
    <xf numFmtId="2" fontId="10" fillId="0" borderId="46" xfId="0" applyNumberFormat="1" applyFont="1" applyBorder="1" applyAlignment="1">
      <alignment horizontal="center" vertical="center"/>
    </xf>
    <xf numFmtId="2" fontId="10" fillId="0" borderId="43" xfId="0" applyNumberFormat="1" applyFont="1" applyBorder="1" applyAlignment="1">
      <alignment horizontal="center" vertical="center"/>
    </xf>
    <xf numFmtId="0" fontId="2" fillId="0" borderId="95" xfId="0" applyFont="1" applyBorder="1" applyAlignment="1">
      <alignment horizontal="center"/>
    </xf>
    <xf numFmtId="0" fontId="2" fillId="0" borderId="96" xfId="0" applyFont="1" applyBorder="1" applyAlignment="1">
      <alignment horizontal="center"/>
    </xf>
    <xf numFmtId="0" fontId="2" fillId="0" borderId="97" xfId="0" applyFont="1" applyBorder="1" applyAlignment="1">
      <alignment horizontal="center"/>
    </xf>
    <xf numFmtId="0" fontId="0" fillId="6" borderId="96" xfId="0" applyFont="1" applyFill="1" applyBorder="1" applyAlignment="1">
      <alignment horizontal="left" vertical="center"/>
    </xf>
    <xf numFmtId="0" fontId="0" fillId="6" borderId="98" xfId="0" applyFont="1" applyFill="1" applyBorder="1" applyAlignment="1">
      <alignment horizontal="left" vertical="center"/>
    </xf>
    <xf numFmtId="2" fontId="10" fillId="0" borderId="99" xfId="0" applyNumberFormat="1" applyFont="1" applyBorder="1" applyAlignment="1">
      <alignment horizontal="center" vertical="center"/>
    </xf>
    <xf numFmtId="2" fontId="10" fillId="0" borderId="100" xfId="0" applyNumberFormat="1" applyFont="1" applyBorder="1" applyAlignment="1">
      <alignment horizontal="center" vertical="center"/>
    </xf>
    <xf numFmtId="2" fontId="10" fillId="0" borderId="88" xfId="0" applyNumberFormat="1" applyFont="1" applyBorder="1" applyAlignment="1">
      <alignment horizontal="center" vertical="center"/>
    </xf>
    <xf numFmtId="2" fontId="10" fillId="0" borderId="90" xfId="0" applyNumberFormat="1" applyFont="1" applyBorder="1" applyAlignment="1">
      <alignment horizontal="center" vertical="center"/>
    </xf>
    <xf numFmtId="0" fontId="5" fillId="3" borderId="101" xfId="0" applyFont="1" applyFill="1" applyBorder="1" applyAlignment="1">
      <alignment horizontal="right" vertical="center"/>
    </xf>
    <xf numFmtId="0" fontId="5" fillId="3" borderId="102" xfId="0" applyFont="1" applyFill="1" applyBorder="1" applyAlignment="1">
      <alignment horizontal="right" vertical="center"/>
    </xf>
    <xf numFmtId="0" fontId="5" fillId="3" borderId="103" xfId="0" applyFont="1" applyFill="1" applyBorder="1" applyAlignment="1">
      <alignment horizontal="right" vertical="center"/>
    </xf>
    <xf numFmtId="0" fontId="5" fillId="3" borderId="104" xfId="0" applyFont="1" applyFill="1" applyBorder="1" applyAlignment="1">
      <alignment horizontal="right"/>
    </xf>
    <xf numFmtId="0" fontId="5" fillId="3" borderId="105" xfId="0" applyFont="1" applyFill="1" applyBorder="1" applyAlignment="1">
      <alignment horizontal="right"/>
    </xf>
    <xf numFmtId="0" fontId="5" fillId="3" borderId="106" xfId="0" applyFont="1" applyFill="1" applyBorder="1" applyAlignment="1">
      <alignment horizontal="right"/>
    </xf>
    <xf numFmtId="0" fontId="5" fillId="3" borderId="107" xfId="0" applyFont="1" applyFill="1" applyBorder="1" applyAlignment="1">
      <alignment horizontal="right" vertical="center"/>
    </xf>
    <xf numFmtId="0" fontId="5" fillId="3" borderId="108" xfId="0" applyFont="1" applyFill="1" applyBorder="1" applyAlignment="1">
      <alignment horizontal="right" vertical="center"/>
    </xf>
    <xf numFmtId="0" fontId="5" fillId="3" borderId="109" xfId="0" applyFont="1" applyFill="1" applyBorder="1" applyAlignment="1">
      <alignment horizontal="right" vertical="center"/>
    </xf>
    <xf numFmtId="0" fontId="5" fillId="2" borderId="85" xfId="0" applyFont="1" applyFill="1" applyBorder="1" applyAlignment="1" applyProtection="1">
      <alignment horizontal="left" vertical="center"/>
      <protection locked="0"/>
    </xf>
    <xf numFmtId="0" fontId="5" fillId="2" borderId="86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43" xfId="0" applyFont="1" applyFill="1" applyBorder="1" applyAlignment="1" applyProtection="1">
      <alignment horizontal="left" vertical="center"/>
      <protection locked="0"/>
    </xf>
    <xf numFmtId="0" fontId="2" fillId="0" borderId="110" xfId="0" applyFont="1" applyBorder="1" applyAlignment="1">
      <alignment horizontal="center"/>
    </xf>
    <xf numFmtId="0" fontId="2" fillId="0" borderId="111" xfId="0" applyFont="1" applyBorder="1" applyAlignment="1">
      <alignment horizontal="center"/>
    </xf>
    <xf numFmtId="0" fontId="2" fillId="0" borderId="112" xfId="0" applyFont="1" applyBorder="1" applyAlignment="1">
      <alignment horizontal="center"/>
    </xf>
    <xf numFmtId="0" fontId="4" fillId="3" borderId="77" xfId="0" applyFont="1" applyFill="1" applyBorder="1" applyAlignment="1">
      <alignment horizontal="center" vertical="center"/>
    </xf>
    <xf numFmtId="0" fontId="4" fillId="3" borderId="78" xfId="0" applyFont="1" applyFill="1" applyBorder="1" applyAlignment="1">
      <alignment horizontal="center" vertical="center"/>
    </xf>
    <xf numFmtId="0" fontId="4" fillId="3" borderId="11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2" fontId="10" fillId="0" borderId="88" xfId="0" applyNumberFormat="1" applyFont="1" applyBorder="1" applyAlignment="1" applyProtection="1">
      <alignment horizontal="center" vertical="center"/>
      <protection locked="0"/>
    </xf>
    <xf numFmtId="2" fontId="10" fillId="0" borderId="114" xfId="0" applyNumberFormat="1" applyFont="1" applyBorder="1" applyAlignment="1" applyProtection="1">
      <alignment horizontal="center" vertical="center"/>
      <protection locked="0"/>
    </xf>
    <xf numFmtId="2" fontId="10" fillId="0" borderId="90" xfId="0" applyNumberFormat="1" applyFont="1" applyBorder="1" applyAlignment="1" applyProtection="1">
      <alignment horizontal="center" vertical="center"/>
      <protection locked="0"/>
    </xf>
    <xf numFmtId="2" fontId="2" fillId="0" borderId="115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10" fillId="0" borderId="61" xfId="0" applyNumberFormat="1" applyFont="1" applyBorder="1" applyAlignment="1" applyProtection="1">
      <alignment horizontal="center" vertical="center"/>
      <protection locked="0"/>
    </xf>
    <xf numFmtId="2" fontId="10" fillId="0" borderId="116" xfId="0" applyNumberFormat="1" applyFont="1" applyBorder="1" applyAlignment="1" applyProtection="1">
      <alignment horizontal="center" vertical="center"/>
      <protection locked="0"/>
    </xf>
    <xf numFmtId="2" fontId="10" fillId="0" borderId="93" xfId="0" applyNumberFormat="1" applyFont="1" applyBorder="1" applyAlignment="1" applyProtection="1">
      <alignment horizontal="center" vertical="center"/>
      <protection locked="0"/>
    </xf>
    <xf numFmtId="2" fontId="10" fillId="0" borderId="91" xfId="0" applyNumberFormat="1" applyFont="1" applyBorder="1" applyAlignment="1" applyProtection="1">
      <alignment horizontal="center" vertical="center"/>
      <protection locked="0"/>
    </xf>
    <xf numFmtId="2" fontId="10" fillId="0" borderId="117" xfId="0" applyNumberFormat="1" applyFont="1" applyBorder="1" applyAlignment="1" applyProtection="1">
      <alignment horizontal="center" vertical="center"/>
      <protection locked="0"/>
    </xf>
    <xf numFmtId="2" fontId="10" fillId="0" borderId="92" xfId="0" applyNumberFormat="1" applyFont="1" applyBorder="1" applyAlignment="1" applyProtection="1">
      <alignment horizontal="center" vertical="center"/>
      <protection locked="0"/>
    </xf>
    <xf numFmtId="2" fontId="10" fillId="0" borderId="68" xfId="0" applyNumberFormat="1" applyFont="1" applyBorder="1" applyAlignment="1">
      <alignment horizontal="center" vertical="center"/>
    </xf>
    <xf numFmtId="2" fontId="10" fillId="0" borderId="118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2" fontId="10" fillId="0" borderId="51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2" fontId="10" fillId="0" borderId="38" xfId="0" applyNumberFormat="1" applyFont="1" applyBorder="1" applyAlignment="1">
      <alignment horizontal="center" vertical="center"/>
    </xf>
    <xf numFmtId="0" fontId="7" fillId="5" borderId="14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</cellStyles>
  <dxfs count="1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29</xdr:row>
      <xdr:rowOff>123825</xdr:rowOff>
    </xdr:from>
    <xdr:ext cx="5391150" cy="1143000"/>
    <xdr:pic>
      <xdr:nvPicPr>
        <xdr:cNvPr id="3" name="Grafi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26" b="5096"/>
        <a:stretch>
          <a:fillRect/>
        </a:stretch>
      </xdr:blipFill>
      <xdr:spPr>
        <a:xfrm>
          <a:off x="0" y="10163175"/>
          <a:ext cx="5391150" cy="114300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zoomScaleSheetLayoutView="150" zoomScalePageLayoutView="120" workbookViewId="0" topLeftCell="A1">
      <selection activeCell="A23" sqref="A23:F23"/>
    </sheetView>
  </sheetViews>
  <sheetFormatPr defaultColWidth="11.421875" defaultRowHeight="15"/>
  <cols>
    <col min="1" max="1" width="23.8515625" style="0" customWidth="1"/>
  </cols>
  <sheetData>
    <row r="1" spans="1:6" ht="54.75" customHeight="1">
      <c r="A1" s="168" t="s">
        <v>72</v>
      </c>
      <c r="B1" s="168"/>
      <c r="C1" s="168"/>
      <c r="D1" s="168"/>
      <c r="E1" s="168"/>
      <c r="F1" s="168"/>
    </row>
    <row r="2" spans="1:6" ht="15">
      <c r="A2" s="170" t="s">
        <v>71</v>
      </c>
      <c r="B2" s="170"/>
      <c r="C2" s="170"/>
      <c r="D2" s="170"/>
      <c r="E2" s="170"/>
      <c r="F2" s="170"/>
    </row>
    <row r="3" ht="28.5" customHeight="1">
      <c r="A3" s="72" t="s">
        <v>70</v>
      </c>
    </row>
    <row r="4" spans="1:6" ht="24.95" customHeight="1">
      <c r="A4" s="71" t="s">
        <v>69</v>
      </c>
      <c r="B4" s="70"/>
      <c r="C4" s="70"/>
      <c r="D4" s="70"/>
      <c r="E4" s="70"/>
      <c r="F4" s="70"/>
    </row>
    <row r="5" spans="1:6" ht="29.25" customHeight="1">
      <c r="A5" s="169" t="s">
        <v>74</v>
      </c>
      <c r="B5" s="169"/>
      <c r="C5" s="169"/>
      <c r="D5" s="169"/>
      <c r="E5" s="169"/>
      <c r="F5" s="169"/>
    </row>
    <row r="6" spans="1:6" ht="24.95" customHeight="1">
      <c r="A6" s="71" t="s">
        <v>68</v>
      </c>
      <c r="B6" s="70"/>
      <c r="C6" s="70"/>
      <c r="D6" s="70"/>
      <c r="E6" s="70"/>
      <c r="F6" s="70"/>
    </row>
    <row r="7" spans="1:6" ht="53.25" customHeight="1">
      <c r="A7" s="169" t="s">
        <v>67</v>
      </c>
      <c r="B7" s="169"/>
      <c r="C7" s="169"/>
      <c r="D7" s="169"/>
      <c r="E7" s="169"/>
      <c r="F7" s="169"/>
    </row>
    <row r="8" spans="1:6" ht="24.95" customHeight="1">
      <c r="A8" s="71" t="s">
        <v>66</v>
      </c>
      <c r="B8" s="70"/>
      <c r="C8" s="70"/>
      <c r="D8" s="70"/>
      <c r="E8" s="70"/>
      <c r="F8" s="70"/>
    </row>
    <row r="9" spans="1:6" ht="15">
      <c r="A9" s="70" t="s">
        <v>65</v>
      </c>
      <c r="B9" s="70"/>
      <c r="C9" s="70"/>
      <c r="D9" s="70"/>
      <c r="E9" s="70"/>
      <c r="F9" s="70"/>
    </row>
    <row r="10" spans="1:6" ht="15">
      <c r="A10" s="70" t="s">
        <v>60</v>
      </c>
      <c r="B10" s="70"/>
      <c r="C10" s="70"/>
      <c r="D10" s="70"/>
      <c r="E10" s="70"/>
      <c r="F10" s="70"/>
    </row>
    <row r="11" spans="1:6" ht="15">
      <c r="A11" s="70" t="s">
        <v>59</v>
      </c>
      <c r="B11" s="70"/>
      <c r="C11" s="70"/>
      <c r="D11" s="70"/>
      <c r="E11" s="70"/>
      <c r="F11" s="70"/>
    </row>
    <row r="12" spans="1:6" ht="15">
      <c r="A12" s="70" t="s">
        <v>73</v>
      </c>
      <c r="B12" s="70"/>
      <c r="C12" s="70"/>
      <c r="D12" s="70"/>
      <c r="E12" s="70"/>
      <c r="F12" s="70"/>
    </row>
    <row r="13" spans="1:6" ht="24.95" customHeight="1">
      <c r="A13" s="71" t="s">
        <v>64</v>
      </c>
      <c r="B13" s="70"/>
      <c r="C13" s="70"/>
      <c r="D13" s="70"/>
      <c r="E13" s="70"/>
      <c r="F13" s="70"/>
    </row>
    <row r="14" spans="1:6" ht="15">
      <c r="A14" s="70" t="s">
        <v>63</v>
      </c>
      <c r="B14" s="70"/>
      <c r="C14" s="70"/>
      <c r="D14" s="70"/>
      <c r="E14" s="70"/>
      <c r="F14" s="70"/>
    </row>
    <row r="15" spans="1:6" ht="15">
      <c r="A15" s="70" t="s">
        <v>60</v>
      </c>
      <c r="B15" s="70"/>
      <c r="C15" s="70"/>
      <c r="D15" s="70"/>
      <c r="E15" s="70"/>
      <c r="F15" s="70"/>
    </row>
    <row r="16" spans="1:6" ht="15">
      <c r="A16" s="70" t="s">
        <v>59</v>
      </c>
      <c r="B16" s="70"/>
      <c r="C16" s="70"/>
      <c r="D16" s="70"/>
      <c r="E16" s="70"/>
      <c r="F16" s="70"/>
    </row>
    <row r="17" spans="1:6" ht="15">
      <c r="A17" s="70" t="s">
        <v>73</v>
      </c>
      <c r="B17" s="70"/>
      <c r="C17" s="70"/>
      <c r="D17" s="70"/>
      <c r="E17" s="70"/>
      <c r="F17" s="70"/>
    </row>
    <row r="18" spans="1:6" ht="24.95" customHeight="1">
      <c r="A18" s="71" t="s">
        <v>62</v>
      </c>
      <c r="B18" s="70"/>
      <c r="C18" s="70"/>
      <c r="D18" s="70"/>
      <c r="E18" s="70"/>
      <c r="F18" s="70"/>
    </row>
    <row r="19" spans="1:6" ht="15">
      <c r="A19" s="70" t="s">
        <v>61</v>
      </c>
      <c r="B19" s="70"/>
      <c r="C19" s="70"/>
      <c r="D19" s="70"/>
      <c r="E19" s="70"/>
      <c r="F19" s="70"/>
    </row>
    <row r="20" spans="1:6" ht="15">
      <c r="A20" s="70" t="s">
        <v>60</v>
      </c>
      <c r="B20" s="70"/>
      <c r="C20" s="70"/>
      <c r="D20" s="70"/>
      <c r="E20" s="70"/>
      <c r="F20" s="70"/>
    </row>
    <row r="21" spans="1:6" ht="15">
      <c r="A21" s="70" t="s">
        <v>59</v>
      </c>
      <c r="B21" s="70"/>
      <c r="C21" s="70"/>
      <c r="D21" s="70"/>
      <c r="E21" s="70"/>
      <c r="F21" s="70"/>
    </row>
    <row r="22" spans="1:6" ht="15">
      <c r="A22" s="70" t="s">
        <v>73</v>
      </c>
      <c r="B22" s="70"/>
      <c r="C22" s="70"/>
      <c r="D22" s="70"/>
      <c r="E22" s="70"/>
      <c r="F22" s="70"/>
    </row>
    <row r="23" spans="1:6" ht="70.5" customHeight="1">
      <c r="A23" s="169" t="s">
        <v>75</v>
      </c>
      <c r="B23" s="169"/>
      <c r="C23" s="169"/>
      <c r="D23" s="169"/>
      <c r="E23" s="169"/>
      <c r="F23" s="169"/>
    </row>
    <row r="24" spans="1:6" ht="24.95" customHeight="1">
      <c r="A24" s="71" t="s">
        <v>58</v>
      </c>
      <c r="B24" s="70"/>
      <c r="C24" s="70"/>
      <c r="D24" s="70"/>
      <c r="E24" s="70"/>
      <c r="F24" s="70"/>
    </row>
    <row r="25" spans="1:6" ht="59.25" customHeight="1">
      <c r="A25" s="169" t="s">
        <v>57</v>
      </c>
      <c r="B25" s="169"/>
      <c r="C25" s="169"/>
      <c r="D25" s="169"/>
      <c r="E25" s="169"/>
      <c r="F25" s="169"/>
    </row>
    <row r="26" spans="1:6" ht="27.75" customHeight="1">
      <c r="A26" s="169" t="s">
        <v>56</v>
      </c>
      <c r="B26" s="169"/>
      <c r="C26" s="169"/>
      <c r="D26" s="169"/>
      <c r="E26" s="169"/>
      <c r="F26" s="169"/>
    </row>
    <row r="27" spans="1:6" ht="64.5" customHeight="1">
      <c r="A27" s="169" t="s">
        <v>55</v>
      </c>
      <c r="B27" s="169"/>
      <c r="C27" s="169"/>
      <c r="D27" s="169"/>
      <c r="E27" s="169"/>
      <c r="F27" s="169"/>
    </row>
    <row r="28" spans="1:6" s="69" customFormat="1" ht="35.25" customHeight="1">
      <c r="A28" s="172" t="s">
        <v>54</v>
      </c>
      <c r="B28" s="172"/>
      <c r="C28" s="172"/>
      <c r="D28" s="172"/>
      <c r="E28" s="172"/>
      <c r="F28" s="172"/>
    </row>
    <row r="29" spans="1:6" ht="24" customHeight="1">
      <c r="A29" s="169" t="s">
        <v>53</v>
      </c>
      <c r="B29" s="169"/>
      <c r="C29" s="169"/>
      <c r="D29" s="169"/>
      <c r="E29" s="169"/>
      <c r="F29" s="169"/>
    </row>
    <row r="30" spans="1:6" ht="15">
      <c r="A30" s="70"/>
      <c r="B30" s="70"/>
      <c r="C30" s="70"/>
      <c r="D30" s="70"/>
      <c r="E30" s="70"/>
      <c r="F30" s="70"/>
    </row>
    <row r="34" ht="30.75" customHeight="1"/>
    <row r="40" ht="15">
      <c r="A40" s="69" t="s">
        <v>52</v>
      </c>
    </row>
    <row r="42" ht="15">
      <c r="A42" t="s">
        <v>51</v>
      </c>
    </row>
    <row r="43" ht="15">
      <c r="A43" t="s">
        <v>50</v>
      </c>
    </row>
    <row r="44" spans="1:6" ht="28.5" customHeight="1">
      <c r="A44" s="171" t="s">
        <v>49</v>
      </c>
      <c r="B44" s="171"/>
      <c r="C44" s="171"/>
      <c r="D44" s="171"/>
      <c r="E44" s="171"/>
      <c r="F44" s="171"/>
    </row>
    <row r="45" ht="15">
      <c r="A45" t="s">
        <v>48</v>
      </c>
    </row>
  </sheetData>
  <sheetProtection algorithmName="SHA-512" hashValue="yajec21T8s+iBRDECjhVCBFpHST0Jsx2FvnbcvJKaCl0h30nlqGuUZYWNFjWtciL/OjYE/qmtk3EDv/rffzmcg==" saltValue="RNnru4mY4UiGcFTCSLbQeg==" spinCount="100000" sheet="1" selectLockedCells="1" selectUnlockedCells="1"/>
  <mergeCells count="11">
    <mergeCell ref="A1:F1"/>
    <mergeCell ref="A5:F5"/>
    <mergeCell ref="A2:F2"/>
    <mergeCell ref="A44:F44"/>
    <mergeCell ref="A7:F7"/>
    <mergeCell ref="A23:F23"/>
    <mergeCell ref="A25:F25"/>
    <mergeCell ref="A26:F26"/>
    <mergeCell ref="A27:F27"/>
    <mergeCell ref="A28:F28"/>
    <mergeCell ref="A29:F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"/>
  <sheetViews>
    <sheetView workbookViewId="0" topLeftCell="A1">
      <selection activeCell="M10" sqref="M10"/>
    </sheetView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1"/>
  <sheetViews>
    <sheetView workbookViewId="0" topLeftCell="A1">
      <selection activeCell="M10" sqref="M10"/>
    </sheetView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1"/>
  <sheetViews>
    <sheetView workbookViewId="0" topLeftCell="A1">
      <selection activeCell="M10" sqref="M10"/>
    </sheetView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1"/>
  <sheetViews>
    <sheetView workbookViewId="0" topLeftCell="A1">
      <selection activeCell="M10" sqref="M10"/>
    </sheetView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1"/>
  <sheetViews>
    <sheetView workbookViewId="0" topLeftCell="A1">
      <selection activeCell="M10" sqref="M10"/>
    </sheetView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1"/>
  <sheetViews>
    <sheetView workbookViewId="0" topLeftCell="A1">
      <selection activeCell="M10" sqref="M10"/>
    </sheetView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1"/>
  <sheetViews>
    <sheetView workbookViewId="0" topLeftCell="A1">
      <selection activeCell="M10" sqref="M10"/>
    </sheetView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1"/>
  <sheetViews>
    <sheetView workbookViewId="0" topLeftCell="A1">
      <selection activeCell="M10" sqref="M10"/>
    </sheetView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1"/>
  <sheetViews>
    <sheetView workbookViewId="0" topLeftCell="A1">
      <selection activeCell="M10" sqref="M10"/>
    </sheetView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1"/>
  <sheetViews>
    <sheetView workbookViewId="0" topLeftCell="A1">
      <selection activeCell="M10" sqref="M10"/>
    </sheetView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0"/>
  <sheetViews>
    <sheetView tabSelected="1" zoomScaleSheetLayoutView="150" zoomScalePageLayoutView="120" workbookViewId="0" topLeftCell="A1">
      <selection activeCell="B13" sqref="B13:F27"/>
    </sheetView>
  </sheetViews>
  <sheetFormatPr defaultColWidth="11.421875" defaultRowHeight="15"/>
  <cols>
    <col min="1" max="1" width="23.8515625" style="0" customWidth="1"/>
  </cols>
  <sheetData>
    <row r="1" spans="1:6" ht="54.75" customHeight="1">
      <c r="A1" s="184" t="s">
        <v>93</v>
      </c>
      <c r="B1" s="185"/>
      <c r="C1" s="185"/>
      <c r="D1" s="185"/>
      <c r="E1" s="185"/>
      <c r="F1" s="186"/>
    </row>
    <row r="2" spans="1:6" ht="15">
      <c r="A2" s="187"/>
      <c r="B2" s="188"/>
      <c r="C2" s="188"/>
      <c r="D2" s="188"/>
      <c r="E2" s="188"/>
      <c r="F2" s="189"/>
    </row>
    <row r="3" spans="1:6" ht="15">
      <c r="A3" s="161"/>
      <c r="B3" s="162"/>
      <c r="C3" s="162"/>
      <c r="D3" s="162"/>
      <c r="E3" s="162"/>
      <c r="F3" s="163"/>
    </row>
    <row r="4" spans="1:6" ht="28.5" customHeight="1">
      <c r="A4" s="164" t="s">
        <v>96</v>
      </c>
      <c r="B4" s="180"/>
      <c r="C4" s="180"/>
      <c r="D4" s="180"/>
      <c r="E4" s="180"/>
      <c r="F4" s="181"/>
    </row>
    <row r="5" spans="1:6" ht="24.95" customHeight="1">
      <c r="A5" s="164" t="s">
        <v>94</v>
      </c>
      <c r="B5" s="182"/>
      <c r="C5" s="182"/>
      <c r="D5" s="182"/>
      <c r="E5" s="182"/>
      <c r="F5" s="183"/>
    </row>
    <row r="6" spans="1:6" ht="29.25" customHeight="1">
      <c r="A6" s="164" t="s">
        <v>95</v>
      </c>
      <c r="B6" s="196"/>
      <c r="C6" s="196"/>
      <c r="D6" s="196"/>
      <c r="E6" s="196"/>
      <c r="F6" s="197"/>
    </row>
    <row r="7" spans="1:6" ht="24.95" customHeight="1">
      <c r="A7" s="164" t="s">
        <v>98</v>
      </c>
      <c r="B7" s="176"/>
      <c r="C7" s="176"/>
      <c r="D7" s="176"/>
      <c r="E7" s="176"/>
      <c r="F7" s="177"/>
    </row>
    <row r="8" spans="1:6" ht="24.95" customHeight="1">
      <c r="A8" s="164" t="s">
        <v>97</v>
      </c>
      <c r="B8" s="176"/>
      <c r="C8" s="176"/>
      <c r="D8" s="176"/>
      <c r="E8" s="176"/>
      <c r="F8" s="177"/>
    </row>
    <row r="9" spans="1:6" ht="24.95" customHeight="1">
      <c r="A9" s="164" t="s">
        <v>99</v>
      </c>
      <c r="B9" s="176"/>
      <c r="C9" s="176"/>
      <c r="D9" s="176"/>
      <c r="E9" s="176"/>
      <c r="F9" s="177"/>
    </row>
    <row r="10" spans="1:6" ht="24.95" customHeight="1">
      <c r="A10" s="164" t="s">
        <v>100</v>
      </c>
      <c r="B10" s="196"/>
      <c r="C10" s="196"/>
      <c r="D10" s="196"/>
      <c r="E10" s="196"/>
      <c r="F10" s="197"/>
    </row>
    <row r="11" spans="1:6" ht="24.95" customHeight="1">
      <c r="A11" s="165"/>
      <c r="B11" s="178"/>
      <c r="C11" s="178"/>
      <c r="D11" s="178"/>
      <c r="E11" s="178"/>
      <c r="F11" s="179"/>
    </row>
    <row r="12" spans="1:6" ht="15">
      <c r="A12" s="190"/>
      <c r="B12" s="191"/>
      <c r="C12" s="191"/>
      <c r="D12" s="191"/>
      <c r="E12" s="191"/>
      <c r="F12" s="192"/>
    </row>
    <row r="13" spans="1:6" ht="24.95" customHeight="1">
      <c r="A13" s="198" t="s">
        <v>101</v>
      </c>
      <c r="B13" s="200"/>
      <c r="C13" s="201"/>
      <c r="D13" s="201"/>
      <c r="E13" s="201"/>
      <c r="F13" s="202"/>
    </row>
    <row r="14" spans="1:6" ht="15" customHeight="1">
      <c r="A14" s="199"/>
      <c r="B14" s="203"/>
      <c r="C14" s="204"/>
      <c r="D14" s="204"/>
      <c r="E14" s="204"/>
      <c r="F14" s="205"/>
    </row>
    <row r="15" spans="1:6" ht="15" customHeight="1">
      <c r="A15" s="199"/>
      <c r="B15" s="203"/>
      <c r="C15" s="204"/>
      <c r="D15" s="204"/>
      <c r="E15" s="204"/>
      <c r="F15" s="205"/>
    </row>
    <row r="16" spans="1:6" ht="15" customHeight="1">
      <c r="A16" s="199"/>
      <c r="B16" s="203"/>
      <c r="C16" s="204"/>
      <c r="D16" s="204"/>
      <c r="E16" s="204"/>
      <c r="F16" s="205"/>
    </row>
    <row r="17" spans="1:6" ht="15" customHeight="1">
      <c r="A17" s="199"/>
      <c r="B17" s="203"/>
      <c r="C17" s="204"/>
      <c r="D17" s="204"/>
      <c r="E17" s="204"/>
      <c r="F17" s="205"/>
    </row>
    <row r="18" spans="1:6" ht="24.95" customHeight="1">
      <c r="A18" s="199"/>
      <c r="B18" s="203"/>
      <c r="C18" s="204"/>
      <c r="D18" s="204"/>
      <c r="E18" s="204"/>
      <c r="F18" s="205"/>
    </row>
    <row r="19" spans="1:6" ht="15" customHeight="1">
      <c r="A19" s="199"/>
      <c r="B19" s="203"/>
      <c r="C19" s="204"/>
      <c r="D19" s="204"/>
      <c r="E19" s="204"/>
      <c r="F19" s="205"/>
    </row>
    <row r="20" spans="1:6" ht="15" customHeight="1">
      <c r="A20" s="199"/>
      <c r="B20" s="203"/>
      <c r="C20" s="204"/>
      <c r="D20" s="204"/>
      <c r="E20" s="204"/>
      <c r="F20" s="205"/>
    </row>
    <row r="21" spans="1:6" ht="15" customHeight="1">
      <c r="A21" s="199"/>
      <c r="B21" s="203"/>
      <c r="C21" s="204"/>
      <c r="D21" s="204"/>
      <c r="E21" s="204"/>
      <c r="F21" s="205"/>
    </row>
    <row r="22" spans="1:6" ht="15" customHeight="1">
      <c r="A22" s="199"/>
      <c r="B22" s="203"/>
      <c r="C22" s="204"/>
      <c r="D22" s="204"/>
      <c r="E22" s="204"/>
      <c r="F22" s="205"/>
    </row>
    <row r="23" spans="1:6" ht="24.95" customHeight="1">
      <c r="A23" s="199"/>
      <c r="B23" s="203"/>
      <c r="C23" s="204"/>
      <c r="D23" s="204"/>
      <c r="E23" s="204"/>
      <c r="F23" s="205"/>
    </row>
    <row r="24" spans="1:6" ht="15">
      <c r="A24" s="199"/>
      <c r="B24" s="203"/>
      <c r="C24" s="204"/>
      <c r="D24" s="204"/>
      <c r="E24" s="204"/>
      <c r="F24" s="205"/>
    </row>
    <row r="25" spans="1:6" ht="15">
      <c r="A25" s="199"/>
      <c r="B25" s="203"/>
      <c r="C25" s="204"/>
      <c r="D25" s="204"/>
      <c r="E25" s="204"/>
      <c r="F25" s="205"/>
    </row>
    <row r="26" spans="1:6" ht="15">
      <c r="A26" s="199"/>
      <c r="B26" s="203"/>
      <c r="C26" s="204"/>
      <c r="D26" s="204"/>
      <c r="E26" s="204"/>
      <c r="F26" s="205"/>
    </row>
    <row r="27" spans="1:6" ht="15">
      <c r="A27" s="199"/>
      <c r="B27" s="206"/>
      <c r="C27" s="207"/>
      <c r="D27" s="207"/>
      <c r="E27" s="207"/>
      <c r="F27" s="208"/>
    </row>
    <row r="28" spans="1:6" ht="70.5" customHeight="1">
      <c r="A28" s="193"/>
      <c r="B28" s="194"/>
      <c r="C28" s="194"/>
      <c r="D28" s="194"/>
      <c r="E28" s="194"/>
      <c r="F28" s="195"/>
    </row>
    <row r="29" spans="1:6" ht="24.95" customHeight="1">
      <c r="A29" s="165"/>
      <c r="B29" s="166"/>
      <c r="C29" s="166"/>
      <c r="D29" s="166"/>
      <c r="E29" s="166"/>
      <c r="F29" s="167"/>
    </row>
    <row r="30" spans="1:6" ht="59.25" customHeight="1" thickBot="1">
      <c r="A30" s="173"/>
      <c r="B30" s="174"/>
      <c r="C30" s="174"/>
      <c r="D30" s="174"/>
      <c r="E30" s="174"/>
      <c r="F30" s="175"/>
    </row>
  </sheetData>
  <sheetProtection algorithmName="SHA-512" hashValue="r6NePjM7dGCXA78qeArda2QQ5v5YIHYBMRI7DUI+fJS1TAFXyy7LX3I8AHFEzlYaUtwrhgxLhSQmwLEB+lVppw==" saltValue="4IhMm42hF0wqXi13P9KpAw==" spinCount="100000" sheet="1" selectLockedCells="1"/>
  <mergeCells count="15">
    <mergeCell ref="A1:F1"/>
    <mergeCell ref="A2:F2"/>
    <mergeCell ref="A12:F12"/>
    <mergeCell ref="A28:F28"/>
    <mergeCell ref="B10:F10"/>
    <mergeCell ref="B9:F9"/>
    <mergeCell ref="A13:A27"/>
    <mergeCell ref="B13:F27"/>
    <mergeCell ref="B6:F6"/>
    <mergeCell ref="A30:F30"/>
    <mergeCell ref="B7:F7"/>
    <mergeCell ref="B11:F11"/>
    <mergeCell ref="B8:F8"/>
    <mergeCell ref="B4:F4"/>
    <mergeCell ref="B5:F5"/>
  </mergeCells>
  <printOptions/>
  <pageMargins left="0.8267716535433072" right="0.1968503937007874" top="1.1811023622047245" bottom="0.5905511811023623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1"/>
  <sheetViews>
    <sheetView workbookViewId="0" topLeftCell="A1">
      <selection activeCell="M10" sqref="M10"/>
    </sheetView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1"/>
  <sheetViews>
    <sheetView workbookViewId="0" topLeftCell="A1">
      <selection activeCell="M10" sqref="M10"/>
    </sheetView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1"/>
  <sheetViews>
    <sheetView workbookViewId="0" topLeftCell="A1">
      <selection activeCell="M10" sqref="M10"/>
    </sheetView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1"/>
  <sheetViews>
    <sheetView workbookViewId="0" topLeftCell="A1">
      <selection activeCell="M10" sqref="M10"/>
    </sheetView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1"/>
  <sheetViews>
    <sheetView workbookViewId="0" topLeftCell="A1">
      <selection activeCell="M10" sqref="M10"/>
    </sheetView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1"/>
  <sheetViews>
    <sheetView workbookViewId="0" topLeftCell="A1">
      <selection activeCell="M10" sqref="M10"/>
    </sheetView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1"/>
  <sheetViews>
    <sheetView workbookViewId="0" topLeftCell="A1">
      <selection activeCell="M10" sqref="M10"/>
    </sheetView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1"/>
  <sheetViews>
    <sheetView workbookViewId="0" topLeftCell="A1">
      <selection activeCell="M10" sqref="M10"/>
    </sheetView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1"/>
  <sheetViews>
    <sheetView workbookViewId="0" topLeftCell="A1">
      <selection activeCell="M10" sqref="M10"/>
    </sheetView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1"/>
  <sheetViews>
    <sheetView workbookViewId="0" topLeftCell="A1">
      <selection activeCell="M10" sqref="M10"/>
    </sheetView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0"/>
  <sheetViews>
    <sheetView workbookViewId="0" topLeftCell="A1">
      <selection activeCell="E7" sqref="E7"/>
    </sheetView>
  </sheetViews>
  <sheetFormatPr defaultColWidth="11.421875" defaultRowHeight="15"/>
  <cols>
    <col min="1" max="1" width="29.57421875" style="77" customWidth="1"/>
    <col min="2" max="2" width="7.57421875" style="77" customWidth="1"/>
    <col min="3" max="4" width="10.140625" style="77" customWidth="1"/>
    <col min="5" max="5" width="6.7109375" style="77" customWidth="1"/>
    <col min="6" max="7" width="9.8515625" style="77" customWidth="1"/>
    <col min="8" max="8" width="6.421875" style="77" customWidth="1"/>
    <col min="9" max="9" width="8.7109375" style="77" customWidth="1"/>
    <col min="10" max="10" width="11.00390625" style="77" customWidth="1"/>
    <col min="11" max="11" width="11.57421875" style="77" customWidth="1"/>
    <col min="12" max="12" width="5.00390625" style="77" customWidth="1"/>
    <col min="13" max="13" width="1.57421875" style="77" customWidth="1"/>
    <col min="14" max="14" width="0.42578125" style="77" hidden="1" customWidth="1"/>
    <col min="15" max="15" width="11.421875" style="77" hidden="1" customWidth="1"/>
    <col min="16" max="16" width="32.00390625" style="77" bestFit="1" customWidth="1"/>
    <col min="17" max="16384" width="11.421875" style="77" customWidth="1"/>
  </cols>
  <sheetData>
    <row r="1" spans="1:19" ht="19.5" thickBo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209"/>
      <c r="N1" s="209"/>
      <c r="O1" s="209"/>
      <c r="P1" s="209"/>
      <c r="Q1" s="209"/>
      <c r="R1" s="209"/>
      <c r="S1" s="209"/>
    </row>
    <row r="2" spans="1:19" ht="18.75">
      <c r="A2" s="220" t="s">
        <v>30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2"/>
      <c r="M2" s="158"/>
      <c r="N2" s="159"/>
      <c r="O2" s="159"/>
      <c r="P2" s="212" t="s">
        <v>36</v>
      </c>
      <c r="Q2" s="213"/>
      <c r="R2" s="213"/>
      <c r="S2" s="214"/>
    </row>
    <row r="3" spans="1:19" ht="15">
      <c r="A3" s="43"/>
      <c r="B3" s="44"/>
      <c r="C3" s="44"/>
      <c r="D3" s="45"/>
      <c r="E3" s="215" t="s">
        <v>40</v>
      </c>
      <c r="F3" s="216"/>
      <c r="G3" s="216"/>
      <c r="H3" s="216"/>
      <c r="I3" s="216"/>
      <c r="J3" s="216"/>
      <c r="K3" s="216"/>
      <c r="L3" s="217"/>
      <c r="M3" s="65"/>
      <c r="N3" s="66"/>
      <c r="O3" s="78"/>
      <c r="P3" s="160"/>
      <c r="Q3" s="79"/>
      <c r="R3" s="79"/>
      <c r="S3" s="80"/>
    </row>
    <row r="4" spans="1:19" ht="48">
      <c r="A4" s="46" t="s">
        <v>24</v>
      </c>
      <c r="B4" s="47" t="s">
        <v>6</v>
      </c>
      <c r="C4" s="48" t="s">
        <v>31</v>
      </c>
      <c r="D4" s="48" t="s">
        <v>32</v>
      </c>
      <c r="E4" s="49" t="s">
        <v>2</v>
      </c>
      <c r="F4" s="50" t="s">
        <v>38</v>
      </c>
      <c r="G4" s="50" t="s">
        <v>39</v>
      </c>
      <c r="H4" s="50" t="s">
        <v>41</v>
      </c>
      <c r="I4" s="51" t="s">
        <v>45</v>
      </c>
      <c r="J4" s="51" t="s">
        <v>34</v>
      </c>
      <c r="K4" s="52" t="s">
        <v>33</v>
      </c>
      <c r="L4" s="61" t="s">
        <v>42</v>
      </c>
      <c r="M4" s="67"/>
      <c r="N4" s="78"/>
      <c r="O4" s="68"/>
      <c r="P4" s="10" t="s">
        <v>35</v>
      </c>
      <c r="Q4" s="81"/>
      <c r="R4" s="79"/>
      <c r="S4" s="80"/>
    </row>
    <row r="5" spans="1:19" ht="15.75">
      <c r="A5" s="53">
        <v>1</v>
      </c>
      <c r="B5" s="54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  <c r="H5" s="51">
        <v>8</v>
      </c>
      <c r="I5" s="51">
        <v>9</v>
      </c>
      <c r="J5" s="51">
        <v>10</v>
      </c>
      <c r="K5" s="55">
        <v>11</v>
      </c>
      <c r="L5" s="62">
        <v>12</v>
      </c>
      <c r="M5" s="218"/>
      <c r="N5" s="219"/>
      <c r="O5" s="78"/>
      <c r="P5" s="154">
        <v>13</v>
      </c>
      <c r="Q5" s="79"/>
      <c r="R5" s="79"/>
      <c r="S5" s="80"/>
    </row>
    <row r="6" spans="1:19" ht="15" hidden="1">
      <c r="A6" s="82"/>
      <c r="B6" s="83"/>
      <c r="C6" s="83"/>
      <c r="D6" s="84"/>
      <c r="E6" s="85"/>
      <c r="F6" s="86">
        <f>E6*C6%</f>
        <v>0</v>
      </c>
      <c r="G6" s="86">
        <f>E6*D6%</f>
        <v>0</v>
      </c>
      <c r="H6" s="87"/>
      <c r="I6" s="85"/>
      <c r="J6" s="86">
        <f>MAX(F6,I6,H6)</f>
        <v>0</v>
      </c>
      <c r="K6" s="88">
        <f>MAX(H6,I6,G6)</f>
        <v>0</v>
      </c>
      <c r="L6" s="89"/>
      <c r="M6" s="210"/>
      <c r="N6" s="211"/>
      <c r="O6" s="78"/>
      <c r="P6" s="155"/>
      <c r="Q6" s="79"/>
      <c r="R6" s="79"/>
      <c r="S6" s="80"/>
    </row>
    <row r="7" spans="1:19" ht="15">
      <c r="A7" s="90"/>
      <c r="B7" s="91"/>
      <c r="C7" s="83"/>
      <c r="D7" s="84"/>
      <c r="E7" s="14"/>
      <c r="F7" s="92">
        <f>E7*C7%</f>
        <v>0</v>
      </c>
      <c r="G7" s="92">
        <f aca="true" t="shared" si="0" ref="G7:G30">E7*D7%</f>
        <v>0</v>
      </c>
      <c r="H7" s="14"/>
      <c r="I7" s="14"/>
      <c r="J7" s="92">
        <f>MAX(F7,I7,H7)</f>
        <v>0</v>
      </c>
      <c r="K7" s="92">
        <f>MAX(H7,I7,G7)</f>
        <v>0</v>
      </c>
      <c r="L7" s="93"/>
      <c r="M7" s="210"/>
      <c r="N7" s="211"/>
      <c r="O7" s="78"/>
      <c r="P7" s="156"/>
      <c r="Q7" s="79"/>
      <c r="R7" s="79"/>
      <c r="S7" s="80"/>
    </row>
    <row r="8" spans="1:19" ht="15">
      <c r="A8" s="90"/>
      <c r="B8" s="91"/>
      <c r="C8" s="83"/>
      <c r="D8" s="84"/>
      <c r="E8" s="14"/>
      <c r="F8" s="92">
        <f>E8*C8%</f>
        <v>0</v>
      </c>
      <c r="G8" s="92">
        <f t="shared" si="0"/>
        <v>0</v>
      </c>
      <c r="H8" s="14"/>
      <c r="I8" s="14"/>
      <c r="J8" s="92">
        <f aca="true" t="shared" si="1" ref="J8:J30">MAX(F8,I8,H8)</f>
        <v>0</v>
      </c>
      <c r="K8" s="92">
        <f aca="true" t="shared" si="2" ref="K8:K30">MAX(H8,I8,G8)</f>
        <v>0</v>
      </c>
      <c r="L8" s="93"/>
      <c r="M8" s="210"/>
      <c r="N8" s="211"/>
      <c r="O8" s="78"/>
      <c r="P8" s="156"/>
      <c r="Q8" s="79"/>
      <c r="R8" s="79"/>
      <c r="S8" s="80"/>
    </row>
    <row r="9" spans="1:19" ht="15">
      <c r="A9" s="90"/>
      <c r="B9" s="91"/>
      <c r="C9" s="83"/>
      <c r="D9" s="84"/>
      <c r="E9" s="14"/>
      <c r="F9" s="92">
        <f aca="true" t="shared" si="3" ref="F9:F30">E9*C9%</f>
        <v>0</v>
      </c>
      <c r="G9" s="92">
        <f t="shared" si="0"/>
        <v>0</v>
      </c>
      <c r="H9" s="14"/>
      <c r="I9" s="14"/>
      <c r="J9" s="92">
        <f t="shared" si="1"/>
        <v>0</v>
      </c>
      <c r="K9" s="92">
        <f t="shared" si="2"/>
        <v>0</v>
      </c>
      <c r="L9" s="93"/>
      <c r="M9" s="210"/>
      <c r="N9" s="211"/>
      <c r="O9" s="78"/>
      <c r="P9" s="156"/>
      <c r="Q9" s="79"/>
      <c r="R9" s="79"/>
      <c r="S9" s="80"/>
    </row>
    <row r="10" spans="1:19" ht="15">
      <c r="A10" s="90"/>
      <c r="B10" s="91"/>
      <c r="C10" s="83"/>
      <c r="D10" s="84"/>
      <c r="E10" s="14"/>
      <c r="F10" s="92">
        <f t="shared" si="3"/>
        <v>0</v>
      </c>
      <c r="G10" s="92">
        <f t="shared" si="0"/>
        <v>0</v>
      </c>
      <c r="H10" s="14"/>
      <c r="I10" s="14"/>
      <c r="J10" s="92">
        <f t="shared" si="1"/>
        <v>0</v>
      </c>
      <c r="K10" s="92">
        <f t="shared" si="2"/>
        <v>0</v>
      </c>
      <c r="L10" s="63"/>
      <c r="M10" s="210"/>
      <c r="N10" s="211"/>
      <c r="O10" s="78"/>
      <c r="P10" s="156"/>
      <c r="Q10" s="79"/>
      <c r="R10" s="79"/>
      <c r="S10" s="80"/>
    </row>
    <row r="11" spans="1:19" ht="15">
      <c r="A11" s="90"/>
      <c r="B11" s="91"/>
      <c r="C11" s="83"/>
      <c r="D11" s="84"/>
      <c r="E11" s="14"/>
      <c r="F11" s="92">
        <f t="shared" si="3"/>
        <v>0</v>
      </c>
      <c r="G11" s="92">
        <f t="shared" si="0"/>
        <v>0</v>
      </c>
      <c r="H11" s="14"/>
      <c r="I11" s="14"/>
      <c r="J11" s="92">
        <f t="shared" si="1"/>
        <v>0</v>
      </c>
      <c r="K11" s="92">
        <f t="shared" si="2"/>
        <v>0</v>
      </c>
      <c r="L11" s="63"/>
      <c r="M11" s="210"/>
      <c r="N11" s="211"/>
      <c r="O11" s="78"/>
      <c r="P11" s="156"/>
      <c r="Q11" s="79"/>
      <c r="R11" s="79"/>
      <c r="S11" s="80"/>
    </row>
    <row r="12" spans="1:19" ht="15">
      <c r="A12" s="90"/>
      <c r="B12" s="91"/>
      <c r="C12" s="83"/>
      <c r="D12" s="84"/>
      <c r="E12" s="14"/>
      <c r="F12" s="92">
        <f t="shared" si="3"/>
        <v>0</v>
      </c>
      <c r="G12" s="92">
        <f t="shared" si="0"/>
        <v>0</v>
      </c>
      <c r="H12" s="14"/>
      <c r="I12" s="14"/>
      <c r="J12" s="92">
        <f t="shared" si="1"/>
        <v>0</v>
      </c>
      <c r="K12" s="92">
        <f t="shared" si="2"/>
        <v>0</v>
      </c>
      <c r="L12" s="63"/>
      <c r="M12" s="210"/>
      <c r="N12" s="211"/>
      <c r="O12" s="78"/>
      <c r="P12" s="156"/>
      <c r="Q12" s="79"/>
      <c r="R12" s="79"/>
      <c r="S12" s="80"/>
    </row>
    <row r="13" spans="1:19" ht="15">
      <c r="A13" s="90"/>
      <c r="B13" s="91"/>
      <c r="C13" s="83"/>
      <c r="D13" s="84"/>
      <c r="E13" s="14"/>
      <c r="F13" s="92">
        <f t="shared" si="3"/>
        <v>0</v>
      </c>
      <c r="G13" s="92">
        <f t="shared" si="0"/>
        <v>0</v>
      </c>
      <c r="H13" s="14"/>
      <c r="I13" s="14"/>
      <c r="J13" s="92">
        <f t="shared" si="1"/>
        <v>0</v>
      </c>
      <c r="K13" s="92">
        <f t="shared" si="2"/>
        <v>0</v>
      </c>
      <c r="L13" s="89"/>
      <c r="M13" s="210"/>
      <c r="N13" s="211"/>
      <c r="O13" s="78"/>
      <c r="P13" s="156"/>
      <c r="Q13" s="79"/>
      <c r="R13" s="79"/>
      <c r="S13" s="80"/>
    </row>
    <row r="14" spans="1:19" ht="15">
      <c r="A14" s="90"/>
      <c r="B14" s="91"/>
      <c r="C14" s="83"/>
      <c r="D14" s="84"/>
      <c r="E14" s="14"/>
      <c r="F14" s="92">
        <f t="shared" si="3"/>
        <v>0</v>
      </c>
      <c r="G14" s="92">
        <f t="shared" si="0"/>
        <v>0</v>
      </c>
      <c r="H14" s="14"/>
      <c r="I14" s="14"/>
      <c r="J14" s="92">
        <f t="shared" si="1"/>
        <v>0</v>
      </c>
      <c r="K14" s="92">
        <f t="shared" si="2"/>
        <v>0</v>
      </c>
      <c r="L14" s="63"/>
      <c r="M14" s="210"/>
      <c r="N14" s="211"/>
      <c r="O14" s="78"/>
      <c r="P14" s="156"/>
      <c r="Q14" s="79"/>
      <c r="R14" s="79"/>
      <c r="S14" s="80"/>
    </row>
    <row r="15" spans="1:19" ht="15">
      <c r="A15" s="90"/>
      <c r="B15" s="91"/>
      <c r="C15" s="83"/>
      <c r="D15" s="84"/>
      <c r="E15" s="14"/>
      <c r="F15" s="92">
        <f t="shared" si="3"/>
        <v>0</v>
      </c>
      <c r="G15" s="92">
        <f t="shared" si="0"/>
        <v>0</v>
      </c>
      <c r="H15" s="14"/>
      <c r="I15" s="14"/>
      <c r="J15" s="92">
        <f t="shared" si="1"/>
        <v>0</v>
      </c>
      <c r="K15" s="92">
        <f t="shared" si="2"/>
        <v>0</v>
      </c>
      <c r="L15" s="63"/>
      <c r="M15" s="210"/>
      <c r="N15" s="211"/>
      <c r="O15" s="78"/>
      <c r="P15" s="156"/>
      <c r="Q15" s="79"/>
      <c r="R15" s="79"/>
      <c r="S15" s="80"/>
    </row>
    <row r="16" spans="1:19" ht="15">
      <c r="A16" s="90"/>
      <c r="B16" s="91"/>
      <c r="C16" s="83"/>
      <c r="D16" s="84"/>
      <c r="E16" s="14"/>
      <c r="F16" s="92">
        <f t="shared" si="3"/>
        <v>0</v>
      </c>
      <c r="G16" s="92">
        <f t="shared" si="0"/>
        <v>0</v>
      </c>
      <c r="H16" s="14"/>
      <c r="I16" s="14"/>
      <c r="J16" s="92">
        <f t="shared" si="1"/>
        <v>0</v>
      </c>
      <c r="K16" s="92">
        <f t="shared" si="2"/>
        <v>0</v>
      </c>
      <c r="L16" s="89"/>
      <c r="M16" s="210"/>
      <c r="N16" s="211"/>
      <c r="O16" s="78"/>
      <c r="P16" s="156"/>
      <c r="Q16" s="79"/>
      <c r="R16" s="79"/>
      <c r="S16" s="80"/>
    </row>
    <row r="17" spans="1:19" ht="15">
      <c r="A17" s="90"/>
      <c r="B17" s="91"/>
      <c r="C17" s="83"/>
      <c r="D17" s="84"/>
      <c r="E17" s="14"/>
      <c r="F17" s="92">
        <f t="shared" si="3"/>
        <v>0</v>
      </c>
      <c r="G17" s="92">
        <f t="shared" si="0"/>
        <v>0</v>
      </c>
      <c r="H17" s="14"/>
      <c r="I17" s="14"/>
      <c r="J17" s="92">
        <f t="shared" si="1"/>
        <v>0</v>
      </c>
      <c r="K17" s="92">
        <f t="shared" si="2"/>
        <v>0</v>
      </c>
      <c r="L17" s="63"/>
      <c r="M17" s="210"/>
      <c r="N17" s="211"/>
      <c r="O17" s="78"/>
      <c r="P17" s="156"/>
      <c r="Q17" s="79"/>
      <c r="R17" s="79"/>
      <c r="S17" s="80"/>
    </row>
    <row r="18" spans="1:19" ht="15">
      <c r="A18" s="90"/>
      <c r="B18" s="91"/>
      <c r="C18" s="83"/>
      <c r="D18" s="84"/>
      <c r="E18" s="14"/>
      <c r="F18" s="92">
        <f t="shared" si="3"/>
        <v>0</v>
      </c>
      <c r="G18" s="92">
        <f t="shared" si="0"/>
        <v>0</v>
      </c>
      <c r="H18" s="14"/>
      <c r="I18" s="14"/>
      <c r="J18" s="92">
        <f t="shared" si="1"/>
        <v>0</v>
      </c>
      <c r="K18" s="92">
        <f t="shared" si="2"/>
        <v>0</v>
      </c>
      <c r="L18" s="89"/>
      <c r="M18" s="210"/>
      <c r="N18" s="211"/>
      <c r="O18" s="78"/>
      <c r="P18" s="156"/>
      <c r="Q18" s="79"/>
      <c r="R18" s="79"/>
      <c r="S18" s="80"/>
    </row>
    <row r="19" spans="1:19" ht="15">
      <c r="A19" s="90"/>
      <c r="B19" s="91"/>
      <c r="C19" s="83"/>
      <c r="D19" s="84"/>
      <c r="E19" s="14"/>
      <c r="F19" s="92">
        <f t="shared" si="3"/>
        <v>0</v>
      </c>
      <c r="G19" s="92">
        <f t="shared" si="0"/>
        <v>0</v>
      </c>
      <c r="H19" s="14"/>
      <c r="I19" s="14"/>
      <c r="J19" s="92">
        <f t="shared" si="1"/>
        <v>0</v>
      </c>
      <c r="K19" s="92">
        <f t="shared" si="2"/>
        <v>0</v>
      </c>
      <c r="L19" s="63"/>
      <c r="M19" s="210"/>
      <c r="N19" s="211"/>
      <c r="O19" s="78"/>
      <c r="P19" s="156"/>
      <c r="Q19" s="79"/>
      <c r="R19" s="79"/>
      <c r="S19" s="80"/>
    </row>
    <row r="20" spans="1:19" ht="15">
      <c r="A20" s="90"/>
      <c r="B20" s="91"/>
      <c r="C20" s="83"/>
      <c r="D20" s="84"/>
      <c r="E20" s="14"/>
      <c r="F20" s="92">
        <f t="shared" si="3"/>
        <v>0</v>
      </c>
      <c r="G20" s="92">
        <f t="shared" si="0"/>
        <v>0</v>
      </c>
      <c r="H20" s="14"/>
      <c r="I20" s="14"/>
      <c r="J20" s="92">
        <f t="shared" si="1"/>
        <v>0</v>
      </c>
      <c r="K20" s="92">
        <f t="shared" si="2"/>
        <v>0</v>
      </c>
      <c r="L20" s="63"/>
      <c r="M20" s="210"/>
      <c r="N20" s="211"/>
      <c r="O20" s="78"/>
      <c r="P20" s="156"/>
      <c r="Q20" s="79"/>
      <c r="R20" s="79"/>
      <c r="S20" s="80"/>
    </row>
    <row r="21" spans="1:19" ht="15">
      <c r="A21" s="90"/>
      <c r="B21" s="91"/>
      <c r="C21" s="83"/>
      <c r="D21" s="84"/>
      <c r="E21" s="14"/>
      <c r="F21" s="92">
        <f t="shared" si="3"/>
        <v>0</v>
      </c>
      <c r="G21" s="92">
        <f t="shared" si="0"/>
        <v>0</v>
      </c>
      <c r="H21" s="14"/>
      <c r="I21" s="14"/>
      <c r="J21" s="92">
        <f t="shared" si="1"/>
        <v>0</v>
      </c>
      <c r="K21" s="92">
        <f t="shared" si="2"/>
        <v>0</v>
      </c>
      <c r="L21" s="89"/>
      <c r="M21" s="210"/>
      <c r="N21" s="211"/>
      <c r="O21" s="78"/>
      <c r="P21" s="156"/>
      <c r="Q21" s="79"/>
      <c r="R21" s="79"/>
      <c r="S21" s="80"/>
    </row>
    <row r="22" spans="1:19" ht="15">
      <c r="A22" s="90"/>
      <c r="B22" s="91"/>
      <c r="C22" s="83"/>
      <c r="D22" s="84"/>
      <c r="E22" s="14"/>
      <c r="F22" s="92">
        <f t="shared" si="3"/>
        <v>0</v>
      </c>
      <c r="G22" s="92">
        <f t="shared" si="0"/>
        <v>0</v>
      </c>
      <c r="H22" s="14"/>
      <c r="I22" s="14"/>
      <c r="J22" s="92">
        <f t="shared" si="1"/>
        <v>0</v>
      </c>
      <c r="K22" s="92">
        <f t="shared" si="2"/>
        <v>0</v>
      </c>
      <c r="L22" s="94"/>
      <c r="M22" s="210"/>
      <c r="N22" s="211"/>
      <c r="O22" s="78"/>
      <c r="P22" s="156"/>
      <c r="Q22" s="79"/>
      <c r="R22" s="79"/>
      <c r="S22" s="80"/>
    </row>
    <row r="23" spans="1:19" ht="15">
      <c r="A23" s="90"/>
      <c r="B23" s="91"/>
      <c r="C23" s="83"/>
      <c r="D23" s="84"/>
      <c r="E23" s="14"/>
      <c r="F23" s="92">
        <f t="shared" si="3"/>
        <v>0</v>
      </c>
      <c r="G23" s="92">
        <f t="shared" si="0"/>
        <v>0</v>
      </c>
      <c r="H23" s="14"/>
      <c r="I23" s="14"/>
      <c r="J23" s="92">
        <f t="shared" si="1"/>
        <v>0</v>
      </c>
      <c r="K23" s="92">
        <f t="shared" si="2"/>
        <v>0</v>
      </c>
      <c r="L23" s="89"/>
      <c r="M23" s="210"/>
      <c r="N23" s="211"/>
      <c r="O23" s="78"/>
      <c r="P23" s="156"/>
      <c r="Q23" s="79"/>
      <c r="R23" s="79"/>
      <c r="S23" s="80"/>
    </row>
    <row r="24" spans="1:19" ht="15">
      <c r="A24" s="90"/>
      <c r="B24" s="91"/>
      <c r="C24" s="83"/>
      <c r="D24" s="84"/>
      <c r="E24" s="14"/>
      <c r="F24" s="92">
        <f t="shared" si="3"/>
        <v>0</v>
      </c>
      <c r="G24" s="92">
        <f t="shared" si="0"/>
        <v>0</v>
      </c>
      <c r="H24" s="14"/>
      <c r="I24" s="14"/>
      <c r="J24" s="92">
        <f t="shared" si="1"/>
        <v>0</v>
      </c>
      <c r="K24" s="92">
        <f t="shared" si="2"/>
        <v>0</v>
      </c>
      <c r="L24" s="93"/>
      <c r="M24" s="210"/>
      <c r="N24" s="211"/>
      <c r="O24" s="78"/>
      <c r="P24" s="156"/>
      <c r="Q24" s="79"/>
      <c r="R24" s="79"/>
      <c r="S24" s="80"/>
    </row>
    <row r="25" spans="1:19" ht="15">
      <c r="A25" s="90"/>
      <c r="B25" s="91"/>
      <c r="C25" s="83"/>
      <c r="D25" s="84"/>
      <c r="E25" s="14"/>
      <c r="F25" s="92">
        <f t="shared" si="3"/>
        <v>0</v>
      </c>
      <c r="G25" s="92">
        <f t="shared" si="0"/>
        <v>0</v>
      </c>
      <c r="H25" s="14"/>
      <c r="I25" s="14"/>
      <c r="J25" s="92">
        <f t="shared" si="1"/>
        <v>0</v>
      </c>
      <c r="K25" s="92">
        <f t="shared" si="2"/>
        <v>0</v>
      </c>
      <c r="L25" s="63"/>
      <c r="M25" s="210"/>
      <c r="N25" s="211"/>
      <c r="O25" s="78"/>
      <c r="P25" s="156"/>
      <c r="Q25" s="79"/>
      <c r="R25" s="79"/>
      <c r="S25" s="80"/>
    </row>
    <row r="26" spans="1:19" ht="15">
      <c r="A26" s="90"/>
      <c r="B26" s="91"/>
      <c r="C26" s="83"/>
      <c r="D26" s="84"/>
      <c r="E26" s="14"/>
      <c r="F26" s="92">
        <f t="shared" si="3"/>
        <v>0</v>
      </c>
      <c r="G26" s="92">
        <f t="shared" si="0"/>
        <v>0</v>
      </c>
      <c r="H26" s="14"/>
      <c r="I26" s="14"/>
      <c r="J26" s="92">
        <f t="shared" si="1"/>
        <v>0</v>
      </c>
      <c r="K26" s="92">
        <f t="shared" si="2"/>
        <v>0</v>
      </c>
      <c r="L26" s="89"/>
      <c r="M26" s="210"/>
      <c r="N26" s="211"/>
      <c r="O26" s="78"/>
      <c r="P26" s="156"/>
      <c r="Q26" s="79"/>
      <c r="R26" s="79"/>
      <c r="S26" s="80"/>
    </row>
    <row r="27" spans="1:19" ht="15">
      <c r="A27" s="57"/>
      <c r="B27" s="56"/>
      <c r="C27" s="56"/>
      <c r="D27" s="56"/>
      <c r="E27" s="14"/>
      <c r="F27" s="92">
        <f t="shared" si="3"/>
        <v>0</v>
      </c>
      <c r="G27" s="92">
        <f t="shared" si="0"/>
        <v>0</v>
      </c>
      <c r="H27" s="14"/>
      <c r="I27" s="14"/>
      <c r="J27" s="92">
        <f t="shared" si="1"/>
        <v>0</v>
      </c>
      <c r="K27" s="92">
        <f t="shared" si="2"/>
        <v>0</v>
      </c>
      <c r="L27" s="63"/>
      <c r="M27" s="210"/>
      <c r="N27" s="211"/>
      <c r="O27" s="78"/>
      <c r="P27" s="156"/>
      <c r="Q27" s="79"/>
      <c r="R27" s="79"/>
      <c r="S27" s="80"/>
    </row>
    <row r="28" spans="1:19" ht="15">
      <c r="A28" s="57"/>
      <c r="B28" s="56"/>
      <c r="C28" s="56"/>
      <c r="D28" s="56"/>
      <c r="E28" s="14"/>
      <c r="F28" s="92">
        <f t="shared" si="3"/>
        <v>0</v>
      </c>
      <c r="G28" s="92">
        <f t="shared" si="0"/>
        <v>0</v>
      </c>
      <c r="H28" s="14"/>
      <c r="I28" s="14"/>
      <c r="J28" s="92">
        <f t="shared" si="1"/>
        <v>0</v>
      </c>
      <c r="K28" s="92">
        <f t="shared" si="2"/>
        <v>0</v>
      </c>
      <c r="L28" s="63"/>
      <c r="M28" s="210"/>
      <c r="N28" s="211"/>
      <c r="O28" s="78"/>
      <c r="P28" s="156"/>
      <c r="Q28" s="79"/>
      <c r="R28" s="79"/>
      <c r="S28" s="80"/>
    </row>
    <row r="29" spans="1:19" ht="15">
      <c r="A29" s="57"/>
      <c r="B29" s="56"/>
      <c r="C29" s="56"/>
      <c r="D29" s="56"/>
      <c r="E29" s="14"/>
      <c r="F29" s="92">
        <f t="shared" si="3"/>
        <v>0</v>
      </c>
      <c r="G29" s="92">
        <f t="shared" si="0"/>
        <v>0</v>
      </c>
      <c r="H29" s="14"/>
      <c r="I29" s="14"/>
      <c r="J29" s="92">
        <f t="shared" si="1"/>
        <v>0</v>
      </c>
      <c r="K29" s="92">
        <f t="shared" si="2"/>
        <v>0</v>
      </c>
      <c r="L29" s="63"/>
      <c r="M29" s="210"/>
      <c r="N29" s="211"/>
      <c r="O29" s="78"/>
      <c r="P29" s="156"/>
      <c r="Q29" s="79"/>
      <c r="R29" s="79"/>
      <c r="S29" s="80"/>
    </row>
    <row r="30" spans="1:19" ht="15.75" thickBot="1">
      <c r="A30" s="58"/>
      <c r="B30" s="59"/>
      <c r="C30" s="59"/>
      <c r="D30" s="59"/>
      <c r="E30" s="60"/>
      <c r="F30" s="95">
        <f t="shared" si="3"/>
        <v>0</v>
      </c>
      <c r="G30" s="95">
        <f t="shared" si="0"/>
        <v>0</v>
      </c>
      <c r="H30" s="60"/>
      <c r="I30" s="96"/>
      <c r="J30" s="95">
        <f t="shared" si="1"/>
        <v>0</v>
      </c>
      <c r="K30" s="97">
        <f t="shared" si="2"/>
        <v>0</v>
      </c>
      <c r="L30" s="64"/>
      <c r="M30" s="210"/>
      <c r="N30" s="211"/>
      <c r="O30" s="98"/>
      <c r="P30" s="157"/>
      <c r="Q30" s="76"/>
      <c r="R30" s="76"/>
      <c r="S30" s="99"/>
    </row>
  </sheetData>
  <sheetProtection algorithmName="SHA-512" hashValue="ELhlD6C7e4DUp3OXvQX146mStkJFwrS3L6zs21kt/Cy7d0bqW2kjWvPIAW2rtG0dVbh2vFxo8asaz587q2STPA==" saltValue="brfTmK6iuVgERpzJV1NwFw==" spinCount="100000" sheet="1" selectLockedCells="1"/>
  <mergeCells count="30">
    <mergeCell ref="M17:N17"/>
    <mergeCell ref="M18:N18"/>
    <mergeCell ref="P2:S2"/>
    <mergeCell ref="E3:L3"/>
    <mergeCell ref="M6:N6"/>
    <mergeCell ref="M7:N7"/>
    <mergeCell ref="M8:N8"/>
    <mergeCell ref="M5:N5"/>
    <mergeCell ref="A2:L2"/>
    <mergeCell ref="M12:N12"/>
    <mergeCell ref="M13:N13"/>
    <mergeCell ref="M14:N14"/>
    <mergeCell ref="M15:N15"/>
    <mergeCell ref="M16:N16"/>
    <mergeCell ref="M1:S1"/>
    <mergeCell ref="M24:N24"/>
    <mergeCell ref="M30:N30"/>
    <mergeCell ref="M25:N25"/>
    <mergeCell ref="M26:N26"/>
    <mergeCell ref="M27:N27"/>
    <mergeCell ref="M28:N28"/>
    <mergeCell ref="M29:N29"/>
    <mergeCell ref="M9:N9"/>
    <mergeCell ref="M20:N20"/>
    <mergeCell ref="M21:N21"/>
    <mergeCell ref="M22:N22"/>
    <mergeCell ref="M23:N23"/>
    <mergeCell ref="M19:N19"/>
    <mergeCell ref="M10:N10"/>
    <mergeCell ref="M11:N11"/>
  </mergeCells>
  <printOptions/>
  <pageMargins left="1.0236220472440944" right="0.2362204724409449" top="0.7874015748031497" bottom="0.5905511811023623" header="0.31496062992125984" footer="0.31496062992125984"/>
  <pageSetup horizontalDpi="600" verticalDpi="600" orientation="landscape" paperSize="9" r:id="rId2"/>
  <headerFooter>
    <oddHeader>&amp;C&amp;F&amp;R&amp;G</oddHeader>
    <oddFooter>&amp;L&amp;A</oddFooter>
  </headerFooter>
  <legacyDrawingHF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1"/>
  <sheetViews>
    <sheetView workbookViewId="0" topLeftCell="A1">
      <selection activeCell="M10" sqref="M10"/>
    </sheetView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1"/>
  <sheetViews>
    <sheetView workbookViewId="0" topLeftCell="A1">
      <selection activeCell="M10" sqref="M10"/>
    </sheetView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1"/>
  <sheetViews>
    <sheetView workbookViewId="0" topLeftCell="A1">
      <selection activeCell="M10" sqref="M10"/>
    </sheetView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1"/>
  <sheetViews>
    <sheetView workbookViewId="0" topLeftCell="A1">
      <selection activeCell="M10" sqref="M10"/>
    </sheetView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1"/>
  <sheetViews>
    <sheetView workbookViewId="0" topLeftCell="A1">
      <selection activeCell="M10" sqref="M10"/>
    </sheetView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1"/>
  <sheetViews>
    <sheetView workbookViewId="0" topLeftCell="A1">
      <selection activeCell="M10" sqref="M10"/>
    </sheetView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1"/>
  <sheetViews>
    <sheetView workbookViewId="0" topLeftCell="A1">
      <selection activeCell="M10" sqref="M10"/>
    </sheetView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1"/>
  <sheetViews>
    <sheetView workbookViewId="0" topLeftCell="A1">
      <selection activeCell="M10" sqref="M10"/>
    </sheetView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1"/>
  <sheetViews>
    <sheetView workbookViewId="0" topLeftCell="A1">
      <selection activeCell="M10" sqref="M10"/>
    </sheetView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1"/>
  <sheetViews>
    <sheetView workbookViewId="0" topLeftCell="A1">
      <selection activeCell="M10" sqref="M10"/>
    </sheetView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8"/>
  <sheetViews>
    <sheetView zoomScalePageLayoutView="70" workbookViewId="0" topLeftCell="A3">
      <selection activeCell="C15" sqref="C15:C16"/>
    </sheetView>
  </sheetViews>
  <sheetFormatPr defaultColWidth="11.421875" defaultRowHeight="15"/>
  <cols>
    <col min="1" max="1" width="30.421875" style="77" customWidth="1"/>
    <col min="2" max="2" width="11.7109375" style="77" customWidth="1"/>
    <col min="3" max="3" width="10.28125" style="77" customWidth="1"/>
    <col min="4" max="4" width="11.00390625" style="77" customWidth="1"/>
    <col min="5" max="5" width="11.8515625" style="77" customWidth="1"/>
    <col min="6" max="6" width="7.140625" style="77" customWidth="1"/>
    <col min="7" max="7" width="7.28125" style="77" customWidth="1"/>
    <col min="8" max="9" width="12.8515625" style="77" bestFit="1" customWidth="1"/>
    <col min="10" max="16384" width="11.421875" style="77" customWidth="1"/>
  </cols>
  <sheetData>
    <row r="1" spans="1:7" ht="18.75">
      <c r="A1" s="231" t="s">
        <v>22</v>
      </c>
      <c r="B1" s="232"/>
      <c r="C1" s="232"/>
      <c r="D1" s="232"/>
      <c r="E1" s="232"/>
      <c r="F1" s="233"/>
      <c r="G1" s="234"/>
    </row>
    <row r="2" spans="1:7" ht="17.25">
      <c r="A2" s="237" t="s">
        <v>43</v>
      </c>
      <c r="B2" s="238"/>
      <c r="C2" s="238"/>
      <c r="D2" s="238"/>
      <c r="E2" s="238"/>
      <c r="F2" s="238"/>
      <c r="G2" s="239"/>
    </row>
    <row r="3" spans="1:7" ht="17.25" customHeight="1">
      <c r="A3" s="11" t="s">
        <v>20</v>
      </c>
      <c r="B3" s="287"/>
      <c r="C3" s="287"/>
      <c r="D3" s="287"/>
      <c r="E3" s="287"/>
      <c r="F3" s="287"/>
      <c r="G3" s="288"/>
    </row>
    <row r="4" spans="1:7" ht="17.25" customHeight="1">
      <c r="A4" s="12" t="s">
        <v>21</v>
      </c>
      <c r="B4" s="289"/>
      <c r="C4" s="289"/>
      <c r="D4" s="289"/>
      <c r="E4" s="289"/>
      <c r="F4" s="289"/>
      <c r="G4" s="290"/>
    </row>
    <row r="5" spans="1:7" ht="17.25" customHeight="1">
      <c r="A5" s="11" t="s">
        <v>18</v>
      </c>
      <c r="B5" s="287"/>
      <c r="C5" s="287"/>
      <c r="D5" s="287"/>
      <c r="E5" s="287"/>
      <c r="F5" s="287"/>
      <c r="G5" s="288"/>
    </row>
    <row r="6" spans="1:8" ht="28.5" customHeight="1">
      <c r="A6" s="100" t="s">
        <v>19</v>
      </c>
      <c r="B6" s="101"/>
      <c r="C6" s="300" t="s">
        <v>14</v>
      </c>
      <c r="D6" s="301"/>
      <c r="E6" s="301"/>
      <c r="F6" s="301"/>
      <c r="G6" s="302"/>
      <c r="H6" s="102"/>
    </row>
    <row r="7" spans="1:7" s="102" customFormat="1" ht="45" customHeight="1">
      <c r="A7" s="240" t="s">
        <v>15</v>
      </c>
      <c r="B7" s="241"/>
      <c r="C7" s="246" t="s">
        <v>3</v>
      </c>
      <c r="D7" s="247"/>
      <c r="E7" s="2" t="s">
        <v>11</v>
      </c>
      <c r="F7" s="244" t="s">
        <v>7</v>
      </c>
      <c r="G7" s="245"/>
    </row>
    <row r="8" spans="1:7" ht="17.25" customHeight="1">
      <c r="A8" s="103"/>
      <c r="B8" s="104" t="s">
        <v>76</v>
      </c>
      <c r="C8" s="248"/>
      <c r="D8" s="249"/>
      <c r="E8" s="105"/>
      <c r="F8" s="255"/>
      <c r="G8" s="256"/>
    </row>
    <row r="9" spans="1:7" ht="17.25" customHeight="1">
      <c r="A9" s="106"/>
      <c r="B9" s="107" t="s">
        <v>77</v>
      </c>
      <c r="C9" s="250"/>
      <c r="D9" s="251"/>
      <c r="E9" s="108"/>
      <c r="F9" s="250"/>
      <c r="G9" s="254"/>
    </row>
    <row r="10" spans="1:7" ht="18" customHeight="1" thickBot="1">
      <c r="A10" s="109"/>
      <c r="B10" s="110" t="s">
        <v>78</v>
      </c>
      <c r="C10" s="252"/>
      <c r="D10" s="253"/>
      <c r="E10" s="111"/>
      <c r="F10" s="255"/>
      <c r="G10" s="256"/>
    </row>
    <row r="11" spans="1:7" ht="15.75" hidden="1" thickBot="1">
      <c r="A11" s="242" t="s">
        <v>4</v>
      </c>
      <c r="B11" s="243"/>
      <c r="C11" s="112"/>
      <c r="D11" s="112">
        <v>2430</v>
      </c>
      <c r="E11" s="112">
        <v>1000</v>
      </c>
      <c r="F11" s="113">
        <v>1130</v>
      </c>
      <c r="G11" s="80"/>
    </row>
    <row r="12" spans="1:7" ht="17.25">
      <c r="A12" s="223" t="s">
        <v>23</v>
      </c>
      <c r="B12" s="224"/>
      <c r="C12" s="224"/>
      <c r="D12" s="224"/>
      <c r="E12" s="224"/>
      <c r="F12" s="224"/>
      <c r="G12" s="225"/>
    </row>
    <row r="13" spans="1:7" ht="15">
      <c r="A13" s="114">
        <f>A8</f>
        <v>0</v>
      </c>
      <c r="B13" s="235" t="s">
        <v>76</v>
      </c>
      <c r="C13" s="236"/>
      <c r="D13" s="226" t="s">
        <v>1</v>
      </c>
      <c r="E13" s="227"/>
      <c r="F13" s="227"/>
      <c r="G13" s="228"/>
    </row>
    <row r="14" spans="1:7" ht="30">
      <c r="A14" s="9" t="s">
        <v>16</v>
      </c>
      <c r="B14" s="73" t="s">
        <v>0</v>
      </c>
      <c r="C14" s="1" t="s">
        <v>44</v>
      </c>
      <c r="D14" s="3" t="s">
        <v>5</v>
      </c>
      <c r="E14" s="5" t="s">
        <v>37</v>
      </c>
      <c r="F14" s="229" t="s">
        <v>8</v>
      </c>
      <c r="G14" s="230"/>
    </row>
    <row r="15" spans="1:7" ht="15">
      <c r="A15" s="115"/>
      <c r="B15" s="116"/>
      <c r="C15" s="117"/>
      <c r="D15" s="75" t="str">
        <f>_xlfn.IFERROR(VLOOKUP(A15,'DÜNGER &amp; WEIDETIERE'!A4:L30,5,FALSE)*C15,"")</f>
        <v/>
      </c>
      <c r="E15" s="118" t="str">
        <f>_xlfn.IFERROR(VLOOKUP(A15,'DÜNGER &amp; WEIDETIERE'!A4:L30,10,FALSE)*C15,"")</f>
        <v/>
      </c>
      <c r="F15" s="274" t="str">
        <f>_xlfn.IFERROR(VLOOKUP(A15,'DÜNGER &amp; WEIDETIERE'!A4:L30,12,FALSE)*C15,"")</f>
        <v/>
      </c>
      <c r="G15" s="275"/>
    </row>
    <row r="16" spans="1:7" ht="15">
      <c r="A16" s="119"/>
      <c r="B16" s="120"/>
      <c r="C16" s="13"/>
      <c r="D16" s="121" t="str">
        <f>_xlfn.IFERROR(VLOOKUP(A16,'DÜNGER &amp; WEIDETIERE'!A4:L30,5,FALSE)*C16,"")</f>
        <v/>
      </c>
      <c r="E16" s="121" t="str">
        <f>_xlfn.IFERROR(VLOOKUP(A16,'DÜNGER &amp; WEIDETIERE'!A4:L30,10,FALSE)*C16,"")</f>
        <v/>
      </c>
      <c r="F16" s="274" t="str">
        <f>_xlfn.IFERROR(VLOOKUP(A16,'DÜNGER &amp; WEIDETIERE'!A4:L30,12,FALSE)*C16,"")</f>
        <v/>
      </c>
      <c r="G16" s="275"/>
    </row>
    <row r="17" spans="1:7" ht="15">
      <c r="A17" s="122"/>
      <c r="B17" s="120"/>
      <c r="C17" s="14"/>
      <c r="D17" s="153" t="str">
        <f>_xlfn.IFERROR(VLOOKUP(A17,'DÜNGER &amp; WEIDETIERE'!A4:L30,5,FALSE)*C17,"")</f>
        <v/>
      </c>
      <c r="E17" s="124" t="str">
        <f>_xlfn.IFERROR(VLOOKUP(A17,'DÜNGER &amp; WEIDETIERE'!A4:L30,10,FALSE)*C17,"")</f>
        <v/>
      </c>
      <c r="F17" s="276" t="str">
        <f>_xlfn.IFERROR(VLOOKUP(A17,'DÜNGER &amp; WEIDETIERE'!A4:L30,12,FALSE)*C17,"")</f>
        <v/>
      </c>
      <c r="G17" s="277"/>
    </row>
    <row r="18" spans="1:7" ht="15">
      <c r="A18" s="119"/>
      <c r="B18" s="120"/>
      <c r="C18" s="14"/>
      <c r="D18" s="121" t="str">
        <f>_xlfn.IFERROR(VLOOKUP(A18,'DÜNGER &amp; WEIDETIERE'!A4:L30,5,FALSE)*C18,"")</f>
        <v/>
      </c>
      <c r="E18" s="124" t="str">
        <f>_xlfn.IFERROR(VLOOKUP(A18,'DÜNGER &amp; WEIDETIERE'!A4:L30,10,FALSE)*C18,"")</f>
        <v/>
      </c>
      <c r="F18" s="267" t="str">
        <f>_xlfn.IFERROR(VLOOKUP(A18,'DÜNGER &amp; WEIDETIERE'!A4:L30,12,FALSE)*C18,"")</f>
        <v/>
      </c>
      <c r="G18" s="268"/>
    </row>
    <row r="19" spans="1:10" ht="15.75" thickBot="1">
      <c r="A19" s="125"/>
      <c r="B19" s="126"/>
      <c r="C19" s="15"/>
      <c r="D19" s="42" t="str">
        <f>_xlfn.IFERROR(VLOOKUP(A19,'DÜNGER &amp; WEIDETIERE'!A4:L30,5,FALSE)*C19,"")</f>
        <v/>
      </c>
      <c r="E19" s="41" t="str">
        <f>_xlfn.IFERROR(VLOOKUP(A19,'DÜNGER &amp; WEIDETIERE'!A4:L30,10,FALSE)*C19,"")</f>
        <v/>
      </c>
      <c r="F19" s="261" t="str">
        <f>_xlfn.IFERROR(VLOOKUP(A19,'DÜNGER &amp; WEIDETIERE'!A4:L30,12,FALSE)*C19,"")</f>
        <v/>
      </c>
      <c r="G19" s="262"/>
      <c r="H19" s="79"/>
      <c r="I19" s="79"/>
      <c r="J19" s="79"/>
    </row>
    <row r="20" spans="1:10" ht="16.5" thickBot="1" thickTop="1">
      <c r="A20" s="127"/>
      <c r="B20" s="128"/>
      <c r="C20" s="129" t="s">
        <v>79</v>
      </c>
      <c r="D20" s="74">
        <f>SUMIF(D15:D19,"&gt;0",D15:D19)</f>
        <v>0</v>
      </c>
      <c r="E20" s="74">
        <f>SUMIF(E15:E19,"&gt;0",E15:E19)</f>
        <v>0</v>
      </c>
      <c r="F20" s="265">
        <f>SUMIF(F15:F19,"&gt;0",F15:F19)</f>
        <v>0</v>
      </c>
      <c r="G20" s="266"/>
      <c r="H20" s="79"/>
      <c r="I20" s="79"/>
      <c r="J20" s="79"/>
    </row>
    <row r="21" spans="1:7" ht="15.75" thickTop="1">
      <c r="A21" s="114">
        <f>A9</f>
        <v>0</v>
      </c>
      <c r="B21" s="272" t="s">
        <v>77</v>
      </c>
      <c r="C21" s="273"/>
      <c r="D21" s="269" t="s">
        <v>1</v>
      </c>
      <c r="E21" s="270"/>
      <c r="F21" s="270"/>
      <c r="G21" s="271"/>
    </row>
    <row r="22" spans="1:7" ht="30">
      <c r="A22" s="4" t="s">
        <v>16</v>
      </c>
      <c r="B22" s="73" t="s">
        <v>0</v>
      </c>
      <c r="C22" s="1" t="s">
        <v>44</v>
      </c>
      <c r="D22" s="7" t="s">
        <v>5</v>
      </c>
      <c r="E22" s="5" t="s">
        <v>37</v>
      </c>
      <c r="F22" s="229" t="s">
        <v>8</v>
      </c>
      <c r="G22" s="230"/>
    </row>
    <row r="23" spans="1:7" ht="15">
      <c r="A23" s="130"/>
      <c r="B23" s="131"/>
      <c r="C23" s="132"/>
      <c r="D23" s="118" t="str">
        <f>_xlfn.IFERROR(VLOOKUP(A23,'DÜNGER &amp; WEIDETIERE'!A4:L30,5,FALSE)*C23,"")</f>
        <v/>
      </c>
      <c r="E23" s="133" t="str">
        <f>_xlfn.IFERROR(VLOOKUP(A23,'DÜNGER &amp; WEIDETIERE'!A4:L30,10,FALSE)*C23,"")</f>
        <v/>
      </c>
      <c r="F23" s="263" t="str">
        <f>_xlfn.IFERROR(VLOOKUP(A23,'DÜNGER &amp; WEIDETIERE'!A4:L30,12,FALSE)*C23,"")</f>
        <v/>
      </c>
      <c r="G23" s="264"/>
    </row>
    <row r="24" spans="1:7" ht="15">
      <c r="A24" s="119"/>
      <c r="B24" s="134"/>
      <c r="C24" s="16"/>
      <c r="D24" s="121" t="str">
        <f>_xlfn.IFERROR(VLOOKUP(A24,'DÜNGER &amp; WEIDETIERE'!A4:L30,5,FALSE)*C24,"")</f>
        <v/>
      </c>
      <c r="E24" s="135" t="str">
        <f>_xlfn.IFERROR(VLOOKUP(A24,'DÜNGER &amp; WEIDETIERE'!A4:L30,10,FALSE)*C24,"")</f>
        <v/>
      </c>
      <c r="F24" s="267" t="str">
        <f>_xlfn.IFERROR(VLOOKUP(A24,'DÜNGER &amp; WEIDETIERE'!A4:L30,12,FALSE)*C24,"")</f>
        <v/>
      </c>
      <c r="G24" s="268"/>
    </row>
    <row r="25" spans="1:7" ht="15">
      <c r="A25" s="136"/>
      <c r="B25" s="137"/>
      <c r="C25" s="16"/>
      <c r="D25" s="124" t="str">
        <f>_xlfn.IFERROR(VLOOKUP(A25,'DÜNGER &amp; WEIDETIERE'!A4:L30,5,FALSE)*C25,"")</f>
        <v/>
      </c>
      <c r="E25" s="124" t="str">
        <f>_xlfn.IFERROR(VLOOKUP(A25,'DÜNGER &amp; WEIDETIERE'!A4:L30,10,FALSE)*C25,"")</f>
        <v/>
      </c>
      <c r="F25" s="274" t="str">
        <f>_xlfn.IFERROR(VLOOKUP(A25,'DÜNGER &amp; WEIDETIERE'!A4:L30,12,FALSE)*C25,"")</f>
        <v/>
      </c>
      <c r="G25" s="275"/>
    </row>
    <row r="26" spans="1:7" ht="15">
      <c r="A26" s="138"/>
      <c r="B26" s="137"/>
      <c r="C26" s="16"/>
      <c r="D26" s="124" t="str">
        <f>_xlfn.IFERROR(VLOOKUP(A26,'DÜNGER &amp; WEIDETIERE'!A4:L30,5,FALSE)*C26,"")</f>
        <v/>
      </c>
      <c r="E26" s="124" t="str">
        <f>_xlfn.IFERROR(VLOOKUP(A26,'DÜNGER &amp; WEIDETIERE'!A4:L30,10,FALSE)*C26,"")</f>
        <v/>
      </c>
      <c r="F26" s="276" t="str">
        <f>_xlfn.IFERROR(VLOOKUP(A26,'DÜNGER &amp; WEIDETIERE'!A4:L30,12,FALSE)*C26,"")</f>
        <v/>
      </c>
      <c r="G26" s="277"/>
    </row>
    <row r="27" spans="1:7" ht="15.75" thickBot="1">
      <c r="A27" s="122"/>
      <c r="B27" s="126"/>
      <c r="C27" s="17"/>
      <c r="D27" s="41" t="str">
        <f>_xlfn.IFERROR(VLOOKUP(A27,'DÜNGER &amp; WEIDETIERE'!A4:L30,5,FALSE)*C27,"")</f>
        <v/>
      </c>
      <c r="E27" s="135" t="str">
        <f>_xlfn.IFERROR(VLOOKUP(A27,'DÜNGER &amp; WEIDETIERE'!A4:L30,10,FALSE)*C27,"")</f>
        <v/>
      </c>
      <c r="F27" s="267" t="str">
        <f>_xlfn.IFERROR(VLOOKUP(A27,'DÜNGER &amp; WEIDETIERE'!A4:L30,12,FALSE)*C27,"")</f>
        <v/>
      </c>
      <c r="G27" s="268"/>
    </row>
    <row r="28" spans="1:7" ht="16.5" thickBot="1" thickTop="1">
      <c r="A28" s="127"/>
      <c r="B28" s="128"/>
      <c r="C28" s="129" t="s">
        <v>80</v>
      </c>
      <c r="D28" s="74">
        <f>SUMIF(D23:D27,"&gt;0",D23:D27)</f>
        <v>0</v>
      </c>
      <c r="E28" s="74">
        <f aca="true" t="shared" si="0" ref="E28:F28">SUMIF(E23:E27,"&gt;0",E23:E27)</f>
        <v>0</v>
      </c>
      <c r="F28" s="265">
        <f t="shared" si="0"/>
        <v>0</v>
      </c>
      <c r="G28" s="266"/>
    </row>
    <row r="29" spans="1:7" ht="15.75" thickTop="1">
      <c r="A29" s="114">
        <f>A10</f>
        <v>0</v>
      </c>
      <c r="B29" s="272" t="s">
        <v>78</v>
      </c>
      <c r="C29" s="273"/>
      <c r="D29" s="269" t="s">
        <v>1</v>
      </c>
      <c r="E29" s="270"/>
      <c r="F29" s="270"/>
      <c r="G29" s="271"/>
    </row>
    <row r="30" spans="1:7" ht="30">
      <c r="A30" s="4" t="s">
        <v>16</v>
      </c>
      <c r="B30" s="73" t="s">
        <v>0</v>
      </c>
      <c r="C30" s="1" t="s">
        <v>44</v>
      </c>
      <c r="D30" s="7" t="s">
        <v>5</v>
      </c>
      <c r="E30" s="5" t="s">
        <v>37</v>
      </c>
      <c r="F30" s="257" t="s">
        <v>8</v>
      </c>
      <c r="G30" s="258"/>
    </row>
    <row r="31" spans="1:7" ht="15">
      <c r="A31" s="139"/>
      <c r="B31" s="18"/>
      <c r="C31" s="19"/>
      <c r="D31" s="41" t="str">
        <f>_xlfn.IFERROR(VLOOKUP(A31,'DÜNGER &amp; WEIDETIERE'!A4:L30,5,FALSE)*C31,"")</f>
        <v/>
      </c>
      <c r="E31" s="41" t="str">
        <f>_xlfn.IFERROR(VLOOKUP(A31,'DÜNGER &amp; WEIDETIERE'!A4:L30,10,FALSE)*C31,"")</f>
        <v/>
      </c>
      <c r="F31" s="259" t="str">
        <f>_xlfn.IFERROR(VLOOKUP(A31,'DÜNGER &amp; WEIDETIERE'!A4:L30,12,FALSE)*C31,"")</f>
        <v/>
      </c>
      <c r="G31" s="260"/>
    </row>
    <row r="32" spans="1:7" ht="15.75" thickBot="1">
      <c r="A32" s="122"/>
      <c r="B32" s="18"/>
      <c r="C32" s="20"/>
      <c r="D32" s="42" t="str">
        <f>_xlfn.IFERROR(VLOOKUP(A32,'DÜNGER &amp; WEIDETIERE'!A4:L30,5,FALSE)*C32,"")</f>
        <v/>
      </c>
      <c r="E32" s="42" t="str">
        <f>_xlfn.IFERROR(VLOOKUP(A32,'DÜNGER &amp; WEIDETIERE'!A4:L30,10,FALSE)*C32,"")</f>
        <v/>
      </c>
      <c r="F32" s="261" t="str">
        <f>_xlfn.IFERROR(VLOOKUP(A32,'DÜNGER &amp; WEIDETIERE'!A4:L30,12,FALSE)*C32,"")</f>
        <v/>
      </c>
      <c r="G32" s="262"/>
    </row>
    <row r="33" spans="1:7" ht="16.5" thickBot="1" thickTop="1">
      <c r="A33" s="140"/>
      <c r="B33" s="141"/>
      <c r="C33" s="129" t="s">
        <v>81</v>
      </c>
      <c r="D33" s="74">
        <f>SUMIF(D31:D32,"&gt;0",D31:D32)</f>
        <v>0</v>
      </c>
      <c r="E33" s="74">
        <f aca="true" t="shared" si="1" ref="E33:F33">SUMIF(E31:E32,"&gt;0",E31:E32)</f>
        <v>0</v>
      </c>
      <c r="F33" s="265">
        <f t="shared" si="1"/>
        <v>0</v>
      </c>
      <c r="G33" s="266"/>
    </row>
    <row r="34" spans="1:7" ht="15" customHeight="1" thickTop="1">
      <c r="A34" s="294" t="s">
        <v>10</v>
      </c>
      <c r="B34" s="295"/>
      <c r="C34" s="295"/>
      <c r="D34" s="296"/>
      <c r="E34" s="291" t="s">
        <v>9</v>
      </c>
      <c r="F34" s="292"/>
      <c r="G34" s="293"/>
    </row>
    <row r="35" spans="1:7" ht="30" customHeight="1">
      <c r="A35" s="297"/>
      <c r="B35" s="298"/>
      <c r="C35" s="298"/>
      <c r="D35" s="299"/>
      <c r="E35" s="5" t="s">
        <v>37</v>
      </c>
      <c r="F35" s="8" t="s">
        <v>13</v>
      </c>
      <c r="G35" s="6" t="s">
        <v>12</v>
      </c>
    </row>
    <row r="36" spans="1:7" ht="15.75" thickBot="1">
      <c r="A36" s="278" t="s">
        <v>82</v>
      </c>
      <c r="B36" s="279"/>
      <c r="C36" s="279"/>
      <c r="D36" s="280"/>
      <c r="E36" s="24">
        <f>SUM(C8:D10)*B6</f>
        <v>0</v>
      </c>
      <c r="F36" s="25">
        <f>SUM(E8:E10)*B6</f>
        <v>0</v>
      </c>
      <c r="G36" s="26">
        <f>SUM(F8:F10)*B6</f>
        <v>0</v>
      </c>
    </row>
    <row r="37" spans="1:7" ht="15.75" thickBot="1">
      <c r="A37" s="284" t="s">
        <v>83</v>
      </c>
      <c r="B37" s="285"/>
      <c r="C37" s="285"/>
      <c r="D37" s="286"/>
      <c r="E37" s="27">
        <f>(E20+E28+E33)*B6</f>
        <v>0</v>
      </c>
      <c r="F37" s="28">
        <f>(F20+F28+F33)*B6</f>
        <v>0</v>
      </c>
      <c r="G37" s="33"/>
    </row>
    <row r="38" spans="1:7" ht="15.75" thickBot="1">
      <c r="A38" s="281" t="s">
        <v>84</v>
      </c>
      <c r="B38" s="282"/>
      <c r="C38" s="282"/>
      <c r="D38" s="283"/>
      <c r="E38" s="29">
        <f>E37-E36</f>
        <v>0</v>
      </c>
      <c r="F38" s="30">
        <f>F37-F36</f>
        <v>0</v>
      </c>
      <c r="G38" s="35"/>
    </row>
  </sheetData>
  <sheetProtection algorithmName="SHA-512" hashValue="EV5cK2Luf9BCbCU+WR42PIVN8o61DnZlQ1VFJuaY+Wnqd8qSsy0pszgY4NyAN+H6H9TYGRZOSz4ghYSRonW4mQ==" saltValue="2ERZi7iDv11D0IEDusMvkA==" spinCount="100000" sheet="1" selectLockedCells="1"/>
  <mergeCells count="47">
    <mergeCell ref="A36:D36"/>
    <mergeCell ref="A38:D38"/>
    <mergeCell ref="A37:D37"/>
    <mergeCell ref="B3:G3"/>
    <mergeCell ref="B4:G4"/>
    <mergeCell ref="B5:G5"/>
    <mergeCell ref="E34:G34"/>
    <mergeCell ref="A34:D35"/>
    <mergeCell ref="F33:G33"/>
    <mergeCell ref="C6:G6"/>
    <mergeCell ref="F8:G8"/>
    <mergeCell ref="F15:G15"/>
    <mergeCell ref="F16:G16"/>
    <mergeCell ref="F17:G17"/>
    <mergeCell ref="F18:G18"/>
    <mergeCell ref="D21:G21"/>
    <mergeCell ref="B21:C21"/>
    <mergeCell ref="B29:C29"/>
    <mergeCell ref="F25:G25"/>
    <mergeCell ref="F22:G22"/>
    <mergeCell ref="F19:G19"/>
    <mergeCell ref="F20:G20"/>
    <mergeCell ref="F26:G26"/>
    <mergeCell ref="F30:G30"/>
    <mergeCell ref="F31:G31"/>
    <mergeCell ref="F32:G32"/>
    <mergeCell ref="F23:G23"/>
    <mergeCell ref="F28:G28"/>
    <mergeCell ref="F27:G27"/>
    <mergeCell ref="D29:G29"/>
    <mergeCell ref="F24:G24"/>
    <mergeCell ref="A12:G12"/>
    <mergeCell ref="D13:G13"/>
    <mergeCell ref="F14:G14"/>
    <mergeCell ref="A1:E1"/>
    <mergeCell ref="F1:G1"/>
    <mergeCell ref="B13:C13"/>
    <mergeCell ref="A2:G2"/>
    <mergeCell ref="A7:B7"/>
    <mergeCell ref="A11:B11"/>
    <mergeCell ref="F7:G7"/>
    <mergeCell ref="C7:D7"/>
    <mergeCell ref="C8:D8"/>
    <mergeCell ref="C9:D9"/>
    <mergeCell ref="C10:D10"/>
    <mergeCell ref="F9:G9"/>
    <mergeCell ref="F10:G10"/>
  </mergeCells>
  <conditionalFormatting sqref="E38">
    <cfRule type="cellIs" priority="3" dxfId="0" operator="greaterThan">
      <formula>0</formula>
    </cfRule>
    <cfRule type="cellIs" priority="4" dxfId="1" operator="greaterThan">
      <formula>0</formula>
    </cfRule>
  </conditionalFormatting>
  <conditionalFormatting sqref="F38">
    <cfRule type="cellIs" priority="1" dxfId="1" operator="greaterThan">
      <formula>0</formula>
    </cfRule>
    <cfRule type="cellIs" priority="2" dxfId="0" operator="greaterThan">
      <formula>0</formula>
    </cfRule>
  </conditionalFormatting>
  <dataValidations count="1">
    <dataValidation type="list" allowBlank="1" showInputMessage="1" showErrorMessage="1" sqref="A15:A19 A23:A27 A31:A32">
      <formula1>'DÜNGER &amp; WEIDETIERE'!$A$6:$A$30</formula1>
    </dataValidation>
  </dataValidations>
  <printOptions/>
  <pageMargins left="0.8267716535433072" right="0.1968503937007874" top="1.1811023622047245" bottom="0.5905511811023623" header="0.31496062992125984" footer="0.31496062992125984"/>
  <pageSetup fitToWidth="0" horizontalDpi="600" verticalDpi="600" orientation="portrait" paperSize="9" r:id="rId2"/>
  <headerFooter>
    <oddHeader>&amp;C&amp;F&amp;R&amp;G</oddHeader>
    <oddFooter>&amp;L&amp;A</oddFooter>
  </headerFooter>
  <legacyDrawingHF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1"/>
  <sheetViews>
    <sheetView workbookViewId="0" topLeftCell="A1">
      <selection activeCell="M10" sqref="M10"/>
    </sheetView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1"/>
  <sheetViews>
    <sheetView workbookViewId="0" topLeftCell="A1">
      <selection activeCell="M10" sqref="M10"/>
    </sheetView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1"/>
  <sheetViews>
    <sheetView workbookViewId="0" topLeftCell="A1">
      <selection activeCell="M10" sqref="M10"/>
    </sheetView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1"/>
  <sheetViews>
    <sheetView workbookViewId="0" topLeftCell="A1">
      <selection activeCell="M10" sqref="M10"/>
    </sheetView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1"/>
  <sheetViews>
    <sheetView workbookViewId="0" topLeftCell="A1">
      <selection activeCell="M10" sqref="M10"/>
    </sheetView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1"/>
  <sheetViews>
    <sheetView workbookViewId="0" topLeftCell="A1">
      <selection activeCell="M10" sqref="M10"/>
    </sheetView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1"/>
  <sheetViews>
    <sheetView workbookViewId="0" topLeftCell="A1">
      <selection activeCell="M10" sqref="M10"/>
    </sheetView>
  </sheetViews>
  <sheetFormatPr defaultColWidth="11.421875" defaultRowHeight="15"/>
  <sheetData>
    <row r="1" ht="15">
      <c r="A1">
        <v>39</v>
      </c>
    </row>
  </sheetData>
  <printOptions/>
  <pageMargins left="0.7" right="0.7" top="0.787401575" bottom="0.7874015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1"/>
  <sheetViews>
    <sheetView workbookViewId="0" topLeftCell="A1">
      <selection activeCell="M10" sqref="M10"/>
    </sheetView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1"/>
  <sheetViews>
    <sheetView workbookViewId="0" topLeftCell="A1">
      <selection activeCell="M10" sqref="M10"/>
    </sheetView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1"/>
  <sheetViews>
    <sheetView workbookViewId="0" topLeftCell="A1">
      <selection activeCell="M10" sqref="M10"/>
    </sheetView>
  </sheetViews>
  <sheetFormatPr defaultColWidth="11.421875" defaultRowHeight="15"/>
  <sheetData>
    <row r="1" ht="15">
      <c r="A1">
        <v>42</v>
      </c>
    </row>
  </sheetData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9"/>
  <sheetViews>
    <sheetView zoomScalePageLayoutView="70" workbookViewId="0" topLeftCell="A1">
      <selection activeCell="A24" sqref="A24:C24"/>
    </sheetView>
  </sheetViews>
  <sheetFormatPr defaultColWidth="11.421875" defaultRowHeight="15"/>
  <cols>
    <col min="1" max="1" width="30.421875" style="77" customWidth="1"/>
    <col min="2" max="2" width="11.7109375" style="77" customWidth="1"/>
    <col min="3" max="3" width="10.28125" style="77" customWidth="1"/>
    <col min="4" max="4" width="11.00390625" style="77" customWidth="1"/>
    <col min="5" max="5" width="11.8515625" style="77" customWidth="1"/>
    <col min="6" max="6" width="7.140625" style="77" customWidth="1"/>
    <col min="7" max="7" width="7.28125" style="77" customWidth="1"/>
    <col min="8" max="9" width="12.8515625" style="77" bestFit="1" customWidth="1"/>
    <col min="10" max="16384" width="11.421875" style="77" customWidth="1"/>
  </cols>
  <sheetData>
    <row r="1" spans="1:7" ht="18.75">
      <c r="A1" s="231" t="s">
        <v>22</v>
      </c>
      <c r="B1" s="232"/>
      <c r="C1" s="232"/>
      <c r="D1" s="232"/>
      <c r="E1" s="232"/>
      <c r="F1" s="233"/>
      <c r="G1" s="234"/>
    </row>
    <row r="2" spans="1:7" ht="17.25">
      <c r="A2" s="237" t="s">
        <v>43</v>
      </c>
      <c r="B2" s="238"/>
      <c r="C2" s="238"/>
      <c r="D2" s="238"/>
      <c r="E2" s="238"/>
      <c r="F2" s="238"/>
      <c r="G2" s="239"/>
    </row>
    <row r="3" spans="1:7" ht="17.25" customHeight="1">
      <c r="A3" s="11" t="s">
        <v>20</v>
      </c>
      <c r="B3" s="287"/>
      <c r="C3" s="287"/>
      <c r="D3" s="287"/>
      <c r="E3" s="287"/>
      <c r="F3" s="287"/>
      <c r="G3" s="288"/>
    </row>
    <row r="4" spans="1:7" ht="17.25" customHeight="1">
      <c r="A4" s="12" t="s">
        <v>21</v>
      </c>
      <c r="B4" s="289"/>
      <c r="C4" s="289"/>
      <c r="D4" s="289"/>
      <c r="E4" s="289"/>
      <c r="F4" s="289"/>
      <c r="G4" s="290"/>
    </row>
    <row r="5" spans="1:7" ht="17.25" customHeight="1">
      <c r="A5" s="11" t="s">
        <v>18</v>
      </c>
      <c r="B5" s="287"/>
      <c r="C5" s="287"/>
      <c r="D5" s="287"/>
      <c r="E5" s="287"/>
      <c r="F5" s="287"/>
      <c r="G5" s="288"/>
    </row>
    <row r="6" spans="1:8" ht="28.5" customHeight="1">
      <c r="A6" s="100" t="s">
        <v>19</v>
      </c>
      <c r="B6" s="101"/>
      <c r="C6" s="300" t="s">
        <v>14</v>
      </c>
      <c r="D6" s="301"/>
      <c r="E6" s="301"/>
      <c r="F6" s="301"/>
      <c r="G6" s="302"/>
      <c r="H6" s="102"/>
    </row>
    <row r="7" spans="1:7" s="102" customFormat="1" ht="45" customHeight="1">
      <c r="A7" s="240" t="s">
        <v>15</v>
      </c>
      <c r="B7" s="241"/>
      <c r="C7" s="246" t="s">
        <v>3</v>
      </c>
      <c r="D7" s="247"/>
      <c r="E7" s="2" t="s">
        <v>11</v>
      </c>
      <c r="F7" s="244" t="s">
        <v>7</v>
      </c>
      <c r="G7" s="245"/>
    </row>
    <row r="8" spans="1:7" ht="17.25" customHeight="1" thickBot="1">
      <c r="A8" s="103"/>
      <c r="B8" s="104" t="s">
        <v>76</v>
      </c>
      <c r="C8" s="248"/>
      <c r="D8" s="249"/>
      <c r="E8" s="105"/>
      <c r="F8" s="255"/>
      <c r="G8" s="256"/>
    </row>
    <row r="9" spans="1:7" ht="15.75" hidden="1" thickBot="1">
      <c r="A9" s="242" t="s">
        <v>4</v>
      </c>
      <c r="B9" s="243"/>
      <c r="C9" s="112"/>
      <c r="D9" s="112">
        <v>2430</v>
      </c>
      <c r="E9" s="112">
        <v>1000</v>
      </c>
      <c r="F9" s="113">
        <v>1130</v>
      </c>
      <c r="G9" s="80"/>
    </row>
    <row r="10" spans="1:7" ht="17.25">
      <c r="A10" s="21" t="s">
        <v>25</v>
      </c>
      <c r="B10" s="321" t="s">
        <v>26</v>
      </c>
      <c r="C10" s="321"/>
      <c r="D10" s="22"/>
      <c r="E10" s="22"/>
      <c r="F10" s="22"/>
      <c r="G10" s="23"/>
    </row>
    <row r="11" spans="1:7" ht="15">
      <c r="A11" s="114">
        <f>A8</f>
        <v>0</v>
      </c>
      <c r="B11" s="235" t="s">
        <v>76</v>
      </c>
      <c r="C11" s="236"/>
      <c r="D11" s="226" t="s">
        <v>1</v>
      </c>
      <c r="E11" s="227"/>
      <c r="F11" s="227"/>
      <c r="G11" s="228"/>
    </row>
    <row r="12" spans="1:7" ht="30">
      <c r="A12" s="9" t="s">
        <v>24</v>
      </c>
      <c r="B12" s="73" t="s">
        <v>0</v>
      </c>
      <c r="C12" s="1" t="s">
        <v>44</v>
      </c>
      <c r="D12" s="3" t="s">
        <v>5</v>
      </c>
      <c r="E12" s="5" t="s">
        <v>37</v>
      </c>
      <c r="F12" s="229" t="s">
        <v>8</v>
      </c>
      <c r="G12" s="230"/>
    </row>
    <row r="13" spans="1:7" ht="15">
      <c r="A13" s="119"/>
      <c r="B13" s="137"/>
      <c r="C13" s="14"/>
      <c r="D13" s="41" t="str">
        <f>_xlfn.IFERROR(VLOOKUP(A13,'DÜNGER &amp; WEIDETIERE'!A4:L30,5,FALSE)*C13,"")</f>
        <v/>
      </c>
      <c r="E13" s="41" t="str">
        <f>_xlfn.IFERROR(VLOOKUP(A13,'DÜNGER &amp; WEIDETIERE'!A4:L30,11,FALSE)*C13,"")</f>
        <v/>
      </c>
      <c r="F13" s="317" t="str">
        <f>_xlfn.IFERROR(VLOOKUP(A13,'DÜNGER &amp; WEIDETIERE'!A4:L30,12,FALSE)*C13,"")</f>
        <v/>
      </c>
      <c r="G13" s="318"/>
    </row>
    <row r="14" spans="1:7" ht="15">
      <c r="A14" s="119"/>
      <c r="B14" s="137"/>
      <c r="C14" s="14"/>
      <c r="D14" s="124" t="str">
        <f>_xlfn.IFERROR(VLOOKUP(A14,'DÜNGER &amp; WEIDETIERE'!A4:L30,5,FALSE)*C14,"")</f>
        <v/>
      </c>
      <c r="E14" s="124" t="str">
        <f>_xlfn.IFERROR(VLOOKUP(A14,'DÜNGER &amp; WEIDETIERE'!A4:L30,11,FALSE)*C14,"")</f>
        <v/>
      </c>
      <c r="F14" s="319" t="str">
        <f>_xlfn.IFERROR(VLOOKUP(A14,'DÜNGER &amp; WEIDETIERE'!A4:L30,12,FALSE)*C14,"")</f>
        <v/>
      </c>
      <c r="G14" s="320"/>
    </row>
    <row r="15" spans="1:7" ht="15">
      <c r="A15" s="119"/>
      <c r="B15" s="137"/>
      <c r="C15" s="14"/>
      <c r="D15" s="124" t="str">
        <f>_xlfn.IFERROR(VLOOKUP(A15,'DÜNGER &amp; WEIDETIERE'!A4:L30,5,FALSE)*C15,"")</f>
        <v/>
      </c>
      <c r="E15" s="124" t="str">
        <f>_xlfn.IFERROR(VLOOKUP(A15,'DÜNGER &amp; WEIDETIERE'!A4:L30,11,FALSE)*C15,"")</f>
        <v/>
      </c>
      <c r="F15" s="319" t="str">
        <f>_xlfn.IFERROR(VLOOKUP(A15,'DÜNGER &amp; WEIDETIERE'!A4:L30,12,FALSE)*C15,"")</f>
        <v/>
      </c>
      <c r="G15" s="320"/>
    </row>
    <row r="16" spans="1:7" ht="15">
      <c r="A16" s="119"/>
      <c r="B16" s="137"/>
      <c r="C16" s="14"/>
      <c r="D16" s="124" t="str">
        <f>_xlfn.IFERROR(VLOOKUP(A16,'DÜNGER &amp; WEIDETIERE'!A4:L30,5,FALSE)*C16,"")</f>
        <v/>
      </c>
      <c r="E16" s="124" t="str">
        <f>_xlfn.IFERROR(VLOOKUP(A16,'DÜNGER &amp; WEIDETIERE'!A4:L30,11,FALSE)*C16,"")</f>
        <v/>
      </c>
      <c r="F16" s="319" t="str">
        <f>_xlfn.IFERROR(VLOOKUP(A16,'DÜNGER &amp; WEIDETIERE'!A4:L30,12,FALSE)*C16,"")</f>
        <v/>
      </c>
      <c r="G16" s="320"/>
    </row>
    <row r="17" spans="1:7" ht="15">
      <c r="A17" s="119"/>
      <c r="B17" s="137"/>
      <c r="C17" s="14"/>
      <c r="D17" s="124" t="str">
        <f>_xlfn.IFERROR(VLOOKUP(A17,'DÜNGER &amp; WEIDETIERE'!A4:L30,5,FALSE)*C17,"")</f>
        <v/>
      </c>
      <c r="E17" s="124" t="str">
        <f>_xlfn.IFERROR(VLOOKUP(A17,'DÜNGER &amp; WEIDETIERE'!A4:L30,11,FALSE)*C17,"")</f>
        <v/>
      </c>
      <c r="F17" s="319" t="str">
        <f>_xlfn.IFERROR(VLOOKUP(A17,'DÜNGER &amp; WEIDETIERE'!A4:L30,12,FALSE)*C17,"")</f>
        <v/>
      </c>
      <c r="G17" s="320"/>
    </row>
    <row r="18" spans="1:7" ht="15">
      <c r="A18" s="119"/>
      <c r="B18" s="137"/>
      <c r="C18" s="14"/>
      <c r="D18" s="124" t="str">
        <f>_xlfn.IFERROR(VLOOKUP(A18,'DÜNGER &amp; WEIDETIERE'!A4:L30,5,FALSE)*C18,"")</f>
        <v/>
      </c>
      <c r="E18" s="124" t="str">
        <f>_xlfn.IFERROR(VLOOKUP(A18,'DÜNGER &amp; WEIDETIERE'!A4:L30,11,FALSE)*C18,"")</f>
        <v/>
      </c>
      <c r="F18" s="319" t="str">
        <f>_xlfn.IFERROR(VLOOKUP(A18,'DÜNGER &amp; WEIDETIERE'!A4:L30,12,FALSE)*C18,"")</f>
        <v/>
      </c>
      <c r="G18" s="320"/>
    </row>
    <row r="19" spans="1:7" ht="15">
      <c r="A19" s="119"/>
      <c r="B19" s="137"/>
      <c r="C19" s="14"/>
      <c r="D19" s="124" t="str">
        <f>_xlfn.IFERROR(VLOOKUP(A19,'DÜNGER &amp; WEIDETIERE'!A4:L30,5,FALSE)*C19,"")</f>
        <v/>
      </c>
      <c r="E19" s="124" t="str">
        <f>_xlfn.IFERROR(VLOOKUP(A19,'DÜNGER &amp; WEIDETIERE'!A4:L30,11,FALSE)*C19,"")</f>
        <v/>
      </c>
      <c r="F19" s="319" t="str">
        <f>_xlfn.IFERROR(VLOOKUP(A19,'DÜNGER &amp; WEIDETIERE'!A4:L30,12,FALSE)*C19,"")</f>
        <v/>
      </c>
      <c r="G19" s="320"/>
    </row>
    <row r="20" spans="1:7" ht="15">
      <c r="A20" s="119"/>
      <c r="B20" s="137"/>
      <c r="C20" s="14"/>
      <c r="D20" s="124" t="str">
        <f>_xlfn.IFERROR(VLOOKUP(A20,'DÜNGER &amp; WEIDETIERE'!A4:L30,5,FALSE)*C20,"")</f>
        <v/>
      </c>
      <c r="E20" s="124" t="str">
        <f>_xlfn.IFERROR(VLOOKUP(A20,'DÜNGER &amp; WEIDETIERE'!A4:L30,11,FALSE)*C20,"")</f>
        <v/>
      </c>
      <c r="F20" s="319" t="str">
        <f>_xlfn.IFERROR(VLOOKUP(A20,'DÜNGER &amp; WEIDETIERE'!A4:L30,12,FALSE)*C20,"")</f>
        <v/>
      </c>
      <c r="G20" s="320"/>
    </row>
    <row r="21" spans="1:10" ht="15">
      <c r="A21" s="119"/>
      <c r="B21" s="137"/>
      <c r="C21" s="14"/>
      <c r="D21" s="124" t="str">
        <f>_xlfn.IFERROR(VLOOKUP(A21,'DÜNGER &amp; WEIDETIERE'!A4:L30,5,FALSE)*C21,"")</f>
        <v/>
      </c>
      <c r="E21" s="124" t="str">
        <f>_xlfn.IFERROR(VLOOKUP(A21,'DÜNGER &amp; WEIDETIERE'!A4:L30,11,FALSE)*C21,"")</f>
        <v/>
      </c>
      <c r="F21" s="319" t="str">
        <f>_xlfn.IFERROR(VLOOKUP(A21,'DÜNGER &amp; WEIDETIERE'!A4:L30,12,FALSE)*C21,"")</f>
        <v/>
      </c>
      <c r="G21" s="320"/>
      <c r="H21" s="79"/>
      <c r="I21" s="79"/>
      <c r="J21" s="79"/>
    </row>
    <row r="22" spans="1:7" ht="15.75" thickBot="1">
      <c r="A22" s="142"/>
      <c r="B22" s="137"/>
      <c r="C22" s="143"/>
      <c r="D22" s="124" t="str">
        <f>_xlfn.IFERROR(VLOOKUP(A22,'DÜNGER &amp; WEIDETIERE'!A4:L30,5,FALSE)*C22,"")</f>
        <v/>
      </c>
      <c r="E22" s="144" t="str">
        <f>_xlfn.IFERROR(VLOOKUP(A22,'DÜNGER &amp; WEIDETIERE'!A4:L30,11,FALSE)*C22,"")</f>
        <v/>
      </c>
      <c r="F22" s="315" t="str">
        <f>_xlfn.IFERROR(VLOOKUP(A22,'DÜNGER &amp; WEIDETIERE'!A4:L30,12,FALSE)*C22,"")</f>
        <v/>
      </c>
      <c r="G22" s="316"/>
    </row>
    <row r="23" spans="1:7" ht="30">
      <c r="A23" s="38" t="s">
        <v>27</v>
      </c>
      <c r="B23" s="39" t="s">
        <v>28</v>
      </c>
      <c r="C23" s="40" t="s">
        <v>29</v>
      </c>
      <c r="D23" s="306" t="s">
        <v>17</v>
      </c>
      <c r="E23" s="307"/>
      <c r="F23" s="307"/>
      <c r="G23" s="308"/>
    </row>
    <row r="24" spans="1:7" ht="15">
      <c r="A24" s="145"/>
      <c r="B24" s="146"/>
      <c r="C24" s="36"/>
      <c r="D24" s="309"/>
      <c r="E24" s="310"/>
      <c r="F24" s="310"/>
      <c r="G24" s="311"/>
    </row>
    <row r="25" spans="1:7" ht="15">
      <c r="A25" s="147"/>
      <c r="B25" s="37"/>
      <c r="C25" s="37"/>
      <c r="D25" s="303"/>
      <c r="E25" s="304"/>
      <c r="F25" s="304"/>
      <c r="G25" s="305"/>
    </row>
    <row r="26" spans="1:7" ht="15">
      <c r="A26" s="148"/>
      <c r="B26" s="37"/>
      <c r="C26" s="37"/>
      <c r="D26" s="303"/>
      <c r="E26" s="304"/>
      <c r="F26" s="304"/>
      <c r="G26" s="305"/>
    </row>
    <row r="27" spans="1:7" ht="15">
      <c r="A27" s="147"/>
      <c r="B27" s="37"/>
      <c r="C27" s="37"/>
      <c r="D27" s="303"/>
      <c r="E27" s="304"/>
      <c r="F27" s="304"/>
      <c r="G27" s="305"/>
    </row>
    <row r="28" spans="1:7" ht="15">
      <c r="A28" s="147"/>
      <c r="B28" s="37"/>
      <c r="C28" s="37"/>
      <c r="D28" s="303"/>
      <c r="E28" s="304"/>
      <c r="F28" s="304"/>
      <c r="G28" s="305"/>
    </row>
    <row r="29" spans="1:7" ht="15">
      <c r="A29" s="148"/>
      <c r="B29" s="37"/>
      <c r="C29" s="37"/>
      <c r="D29" s="303"/>
      <c r="E29" s="304"/>
      <c r="F29" s="304"/>
      <c r="G29" s="305"/>
    </row>
    <row r="30" spans="1:7" ht="15">
      <c r="A30" s="147"/>
      <c r="B30" s="37"/>
      <c r="C30" s="37"/>
      <c r="D30" s="303"/>
      <c r="E30" s="304"/>
      <c r="F30" s="304"/>
      <c r="G30" s="305"/>
    </row>
    <row r="31" spans="1:7" ht="15">
      <c r="A31" s="147"/>
      <c r="B31" s="37"/>
      <c r="C31" s="37"/>
      <c r="D31" s="303"/>
      <c r="E31" s="304"/>
      <c r="F31" s="304"/>
      <c r="G31" s="305"/>
    </row>
    <row r="32" spans="1:7" ht="15">
      <c r="A32" s="148"/>
      <c r="B32" s="37"/>
      <c r="C32" s="37"/>
      <c r="D32" s="303"/>
      <c r="E32" s="304"/>
      <c r="F32" s="304"/>
      <c r="G32" s="305"/>
    </row>
    <row r="33" spans="1:10" ht="15.75" thickBot="1">
      <c r="A33" s="149"/>
      <c r="B33" s="37"/>
      <c r="C33" s="37"/>
      <c r="D33" s="312"/>
      <c r="E33" s="313"/>
      <c r="F33" s="313"/>
      <c r="G33" s="314"/>
      <c r="H33" s="79"/>
      <c r="I33" s="79"/>
      <c r="J33" s="79"/>
    </row>
    <row r="34" spans="1:10" ht="16.5" thickBot="1" thickTop="1">
      <c r="A34" s="127"/>
      <c r="B34" s="128"/>
      <c r="C34" s="129" t="s">
        <v>79</v>
      </c>
      <c r="D34" s="74">
        <f>SUMIF(D13:D22,"&gt;0",D13:D33)</f>
        <v>0</v>
      </c>
      <c r="E34" s="74">
        <f>SUMIF(E13:E22,"&gt;0",E13:E33)</f>
        <v>0</v>
      </c>
      <c r="F34" s="265">
        <f>SUMIF(F13:F22,"&gt;0",F13:F33)</f>
        <v>0</v>
      </c>
      <c r="G34" s="266"/>
      <c r="H34" s="79"/>
      <c r="I34" s="79"/>
      <c r="J34" s="79"/>
    </row>
    <row r="35" spans="1:7" ht="15" customHeight="1" thickTop="1">
      <c r="A35" s="294" t="s">
        <v>46</v>
      </c>
      <c r="B35" s="295"/>
      <c r="C35" s="295"/>
      <c r="D35" s="296"/>
      <c r="E35" s="291" t="s">
        <v>9</v>
      </c>
      <c r="F35" s="292"/>
      <c r="G35" s="293"/>
    </row>
    <row r="36" spans="1:7" ht="30" customHeight="1">
      <c r="A36" s="297"/>
      <c r="B36" s="298"/>
      <c r="C36" s="298"/>
      <c r="D36" s="299"/>
      <c r="E36" s="5" t="s">
        <v>37</v>
      </c>
      <c r="F36" s="8" t="s">
        <v>13</v>
      </c>
      <c r="G36" s="6" t="s">
        <v>12</v>
      </c>
    </row>
    <row r="37" spans="1:7" ht="15.75" thickBot="1">
      <c r="A37" s="278" t="s">
        <v>85</v>
      </c>
      <c r="B37" s="279"/>
      <c r="C37" s="279"/>
      <c r="D37" s="280"/>
      <c r="E37" s="24">
        <f>SUM(C8:D8)*B6</f>
        <v>0</v>
      </c>
      <c r="F37" s="25">
        <f>SUM(E8:E8)*B6</f>
        <v>0</v>
      </c>
      <c r="G37" s="26">
        <f>SUM(F8:F8)*B6</f>
        <v>0</v>
      </c>
    </row>
    <row r="38" spans="1:7" ht="15.75" thickBot="1">
      <c r="A38" s="284" t="s">
        <v>86</v>
      </c>
      <c r="B38" s="285"/>
      <c r="C38" s="285"/>
      <c r="D38" s="286"/>
      <c r="E38" s="27">
        <f>E34*B6</f>
        <v>0</v>
      </c>
      <c r="F38" s="31">
        <f>F34*B6</f>
        <v>0</v>
      </c>
      <c r="G38" s="33"/>
    </row>
    <row r="39" spans="1:7" ht="15.75" thickBot="1">
      <c r="A39" s="281" t="s">
        <v>84</v>
      </c>
      <c r="B39" s="282"/>
      <c r="C39" s="282"/>
      <c r="D39" s="283"/>
      <c r="E39" s="32">
        <f>E38-E37</f>
        <v>0</v>
      </c>
      <c r="F39" s="32">
        <f>F38-F37</f>
        <v>0</v>
      </c>
      <c r="G39" s="35"/>
    </row>
  </sheetData>
  <sheetProtection algorithmName="SHA-512" hashValue="hn+cr8TsVJDk2fRzqZ/CSlFphq1hzS7PQ1d7tJW74KyWTfWy4ngrDVDGoN61UEk6Iqb64VRFkJIPkyY8sSny/A==" saltValue="H0EGUM7NtSvovaOriLorew==" spinCount="100000" sheet="1" selectLockedCells="1"/>
  <mergeCells count="44">
    <mergeCell ref="B5:G5"/>
    <mergeCell ref="A1:E1"/>
    <mergeCell ref="F1:G1"/>
    <mergeCell ref="A2:G2"/>
    <mergeCell ref="B3:G3"/>
    <mergeCell ref="B4:G4"/>
    <mergeCell ref="C6:G6"/>
    <mergeCell ref="A7:B7"/>
    <mergeCell ref="C7:D7"/>
    <mergeCell ref="F7:G7"/>
    <mergeCell ref="C8:D8"/>
    <mergeCell ref="F8:G8"/>
    <mergeCell ref="A9:B9"/>
    <mergeCell ref="B11:C11"/>
    <mergeCell ref="D11:G11"/>
    <mergeCell ref="F12:G12"/>
    <mergeCell ref="F22:G22"/>
    <mergeCell ref="F13:G13"/>
    <mergeCell ref="F14:G14"/>
    <mergeCell ref="F18:G18"/>
    <mergeCell ref="F19:G19"/>
    <mergeCell ref="F20:G20"/>
    <mergeCell ref="B10:C10"/>
    <mergeCell ref="F15:G15"/>
    <mergeCell ref="F16:G16"/>
    <mergeCell ref="F17:G17"/>
    <mergeCell ref="F21:G21"/>
    <mergeCell ref="D23:G23"/>
    <mergeCell ref="D24:G24"/>
    <mergeCell ref="D25:G25"/>
    <mergeCell ref="D26:G26"/>
    <mergeCell ref="F34:G34"/>
    <mergeCell ref="D33:G33"/>
    <mergeCell ref="D27:G27"/>
    <mergeCell ref="D30:G30"/>
    <mergeCell ref="D31:G31"/>
    <mergeCell ref="D32:G32"/>
    <mergeCell ref="A38:D38"/>
    <mergeCell ref="A39:D39"/>
    <mergeCell ref="D28:G28"/>
    <mergeCell ref="D29:G29"/>
    <mergeCell ref="A35:D36"/>
    <mergeCell ref="E35:G35"/>
    <mergeCell ref="A37:D37"/>
  </mergeCells>
  <conditionalFormatting sqref="E39:F39">
    <cfRule type="cellIs" priority="1" dxfId="1" operator="greaterThan">
      <formula>0</formula>
    </cfRule>
    <cfRule type="cellIs" priority="2" dxfId="0" operator="greaterThan">
      <formula>0</formula>
    </cfRule>
  </conditionalFormatting>
  <dataValidations count="2">
    <dataValidation type="list" allowBlank="1" showInputMessage="1" showErrorMessage="1" sqref="A13:A22">
      <formula1>'DÜNGER &amp; WEIDETIERE'!$A$6:$A$30</formula1>
    </dataValidation>
    <dataValidation type="list" allowBlank="1" showInputMessage="1" showErrorMessage="1" sqref="A24:A33">
      <formula1>'DÜNGER &amp; WEIDETIERE'!$P$6:$P$30</formula1>
    </dataValidation>
  </dataValidations>
  <printOptions/>
  <pageMargins left="0.8267716535433072" right="0.1968503937007874" top="1.1811023622047245" bottom="0.5905511811023623" header="0.31496062992125984" footer="0.31496062992125984"/>
  <pageSetup fitToWidth="0" horizontalDpi="600" verticalDpi="600" orientation="portrait" paperSize="9" r:id="rId2"/>
  <headerFooter>
    <oddHeader>&amp;C&amp;F&amp;R&amp;G</oddHeader>
    <oddFooter>&amp;L&amp;A</oddFooter>
  </headerFooter>
  <ignoredErrors>
    <ignoredError sqref="E37" formulaRange="1"/>
  </ignoredErrors>
  <legacyDrawingHF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1"/>
  <sheetViews>
    <sheetView workbookViewId="0" topLeftCell="A1">
      <selection activeCell="M10" sqref="M10"/>
    </sheetView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1"/>
  <sheetViews>
    <sheetView workbookViewId="0" topLeftCell="A1">
      <selection activeCell="M10" sqref="M10"/>
    </sheetView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1"/>
  <sheetViews>
    <sheetView workbookViewId="0" topLeftCell="A1">
      <selection activeCell="M10" sqref="M10"/>
    </sheetView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1"/>
  <sheetViews>
    <sheetView workbookViewId="0" topLeftCell="A1">
      <selection activeCell="M10" sqref="M10"/>
    </sheetView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A1"/>
  <sheetViews>
    <sheetView workbookViewId="0" topLeftCell="A1">
      <selection activeCell="M10" sqref="M10"/>
    </sheetView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A1"/>
  <sheetViews>
    <sheetView workbookViewId="0" topLeftCell="A1">
      <selection activeCell="M10" sqref="M10"/>
    </sheetView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A1"/>
  <sheetViews>
    <sheetView workbookViewId="0" topLeftCell="A1">
      <selection activeCell="M10" sqref="M10"/>
    </sheetView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8"/>
  <sheetViews>
    <sheetView zoomScalePageLayoutView="70" workbookViewId="0" topLeftCell="A1">
      <selection activeCell="A31" sqref="A31:C32"/>
    </sheetView>
  </sheetViews>
  <sheetFormatPr defaultColWidth="11.421875" defaultRowHeight="15"/>
  <cols>
    <col min="1" max="1" width="30.421875" style="77" customWidth="1"/>
    <col min="2" max="2" width="11.7109375" style="77" customWidth="1"/>
    <col min="3" max="3" width="10.28125" style="77" customWidth="1"/>
    <col min="4" max="4" width="11.00390625" style="77" customWidth="1"/>
    <col min="5" max="5" width="11.8515625" style="77" customWidth="1"/>
    <col min="6" max="6" width="7.140625" style="77" customWidth="1"/>
    <col min="7" max="7" width="7.28125" style="77" customWidth="1"/>
    <col min="8" max="9" width="12.8515625" style="77" bestFit="1" customWidth="1"/>
    <col min="10" max="16384" width="11.421875" style="77" customWidth="1"/>
  </cols>
  <sheetData>
    <row r="1" spans="1:7" ht="18.75">
      <c r="A1" s="231" t="s">
        <v>22</v>
      </c>
      <c r="B1" s="232"/>
      <c r="C1" s="232"/>
      <c r="D1" s="232"/>
      <c r="E1" s="232"/>
      <c r="F1" s="233"/>
      <c r="G1" s="234"/>
    </row>
    <row r="2" spans="1:7" ht="17.25">
      <c r="A2" s="237" t="s">
        <v>43</v>
      </c>
      <c r="B2" s="238"/>
      <c r="C2" s="238"/>
      <c r="D2" s="238"/>
      <c r="E2" s="238"/>
      <c r="F2" s="238"/>
      <c r="G2" s="239"/>
    </row>
    <row r="3" spans="1:7" ht="17.25" customHeight="1">
      <c r="A3" s="11" t="s">
        <v>20</v>
      </c>
      <c r="B3" s="287"/>
      <c r="C3" s="287"/>
      <c r="D3" s="287"/>
      <c r="E3" s="287"/>
      <c r="F3" s="287"/>
      <c r="G3" s="288"/>
    </row>
    <row r="4" spans="1:7" ht="17.25" customHeight="1">
      <c r="A4" s="12" t="s">
        <v>21</v>
      </c>
      <c r="B4" s="289"/>
      <c r="C4" s="289"/>
      <c r="D4" s="289"/>
      <c r="E4" s="289"/>
      <c r="F4" s="289"/>
      <c r="G4" s="290"/>
    </row>
    <row r="5" spans="1:7" ht="17.25" customHeight="1">
      <c r="A5" s="11" t="s">
        <v>18</v>
      </c>
      <c r="B5" s="287"/>
      <c r="C5" s="287"/>
      <c r="D5" s="287"/>
      <c r="E5" s="287"/>
      <c r="F5" s="287"/>
      <c r="G5" s="288"/>
    </row>
    <row r="6" spans="1:8" ht="28.5" customHeight="1">
      <c r="A6" s="100" t="s">
        <v>19</v>
      </c>
      <c r="B6" s="101"/>
      <c r="C6" s="300" t="s">
        <v>14</v>
      </c>
      <c r="D6" s="301"/>
      <c r="E6" s="301"/>
      <c r="F6" s="301"/>
      <c r="G6" s="302"/>
      <c r="H6" s="102"/>
    </row>
    <row r="7" spans="1:7" s="102" customFormat="1" ht="45" customHeight="1">
      <c r="A7" s="240" t="s">
        <v>15</v>
      </c>
      <c r="B7" s="241"/>
      <c r="C7" s="246" t="s">
        <v>3</v>
      </c>
      <c r="D7" s="247"/>
      <c r="E7" s="2" t="s">
        <v>11</v>
      </c>
      <c r="F7" s="244" t="s">
        <v>7</v>
      </c>
      <c r="G7" s="245"/>
    </row>
    <row r="8" spans="1:7" ht="17.25" customHeight="1">
      <c r="A8" s="103"/>
      <c r="B8" s="104" t="s">
        <v>87</v>
      </c>
      <c r="C8" s="248"/>
      <c r="D8" s="249"/>
      <c r="E8" s="105"/>
      <c r="F8" s="255"/>
      <c r="G8" s="256"/>
    </row>
    <row r="9" spans="1:7" ht="17.25" customHeight="1">
      <c r="A9" s="106"/>
      <c r="B9" s="107" t="s">
        <v>88</v>
      </c>
      <c r="C9" s="250"/>
      <c r="D9" s="251"/>
      <c r="E9" s="108"/>
      <c r="F9" s="250"/>
      <c r="G9" s="254"/>
    </row>
    <row r="10" spans="1:7" ht="18" customHeight="1" thickBot="1">
      <c r="A10" s="109"/>
      <c r="B10" s="110" t="s">
        <v>89</v>
      </c>
      <c r="C10" s="252"/>
      <c r="D10" s="253"/>
      <c r="E10" s="111"/>
      <c r="F10" s="255"/>
      <c r="G10" s="256"/>
    </row>
    <row r="11" spans="1:7" ht="15.75" hidden="1" thickBot="1">
      <c r="A11" s="242" t="s">
        <v>4</v>
      </c>
      <c r="B11" s="243"/>
      <c r="C11" s="112"/>
      <c r="D11" s="112">
        <v>2430</v>
      </c>
      <c r="E11" s="112">
        <v>1000</v>
      </c>
      <c r="F11" s="113">
        <v>1130</v>
      </c>
      <c r="G11" s="80"/>
    </row>
    <row r="12" spans="1:7" ht="17.25">
      <c r="A12" s="223" t="s">
        <v>23</v>
      </c>
      <c r="B12" s="224"/>
      <c r="C12" s="224"/>
      <c r="D12" s="224"/>
      <c r="E12" s="224"/>
      <c r="F12" s="224"/>
      <c r="G12" s="225"/>
    </row>
    <row r="13" spans="1:7" ht="15">
      <c r="A13" s="114">
        <f>A8</f>
        <v>0</v>
      </c>
      <c r="B13" s="235" t="s">
        <v>87</v>
      </c>
      <c r="C13" s="236"/>
      <c r="D13" s="226" t="s">
        <v>1</v>
      </c>
      <c r="E13" s="227"/>
      <c r="F13" s="227"/>
      <c r="G13" s="228"/>
    </row>
    <row r="14" spans="1:7" ht="30">
      <c r="A14" s="9" t="s">
        <v>16</v>
      </c>
      <c r="B14" s="73" t="s">
        <v>0</v>
      </c>
      <c r="C14" s="1" t="s">
        <v>44</v>
      </c>
      <c r="D14" s="3" t="s">
        <v>5</v>
      </c>
      <c r="E14" s="5" t="s">
        <v>37</v>
      </c>
      <c r="F14" s="229" t="s">
        <v>8</v>
      </c>
      <c r="G14" s="230"/>
    </row>
    <row r="15" spans="1:7" ht="15">
      <c r="A15" s="115"/>
      <c r="B15" s="116"/>
      <c r="C15" s="117"/>
      <c r="D15" s="75" t="str">
        <f>_xlfn.IFERROR(VLOOKUP(A15,'DÜNGER &amp; WEIDETIERE'!A4:L30,5,FALSE)*C15,"")</f>
        <v/>
      </c>
      <c r="E15" s="118" t="str">
        <f>_xlfn.IFERROR(VLOOKUP(A15,'DÜNGER &amp; WEIDETIERE'!A4:L30,10,FALSE)*C15,"")</f>
        <v/>
      </c>
      <c r="F15" s="259" t="str">
        <f>_xlfn.IFERROR(VLOOKUP(A15,'DÜNGER &amp; WEIDETIERE'!A4:L30,12,FALSE)*C15,"")</f>
        <v/>
      </c>
      <c r="G15" s="260"/>
    </row>
    <row r="16" spans="1:7" ht="15">
      <c r="A16" s="119"/>
      <c r="B16" s="120"/>
      <c r="C16" s="13"/>
      <c r="D16" s="121" t="str">
        <f>_xlfn.IFERROR(VLOOKUP(A16,'DÜNGER &amp; WEIDETIERE'!A4:L30,5,FALSE)*C16,"")</f>
        <v/>
      </c>
      <c r="E16" s="121" t="str">
        <f>_xlfn.IFERROR(VLOOKUP(A16,'DÜNGER &amp; WEIDETIERE'!A4:L30,10,FALSE)*C16,"")</f>
        <v/>
      </c>
      <c r="F16" s="274" t="str">
        <f>_xlfn.IFERROR(VLOOKUP(A16,'DÜNGER &amp; WEIDETIERE'!A4:L30,12,FALSE)*C16,"")</f>
        <v/>
      </c>
      <c r="G16" s="275"/>
    </row>
    <row r="17" spans="1:7" ht="15">
      <c r="A17" s="122"/>
      <c r="B17" s="120"/>
      <c r="C17" s="14"/>
      <c r="D17" s="123" t="str">
        <f>_xlfn.IFERROR(VLOOKUP(A17,'DÜNGER &amp; WEIDETIERE'!A4:L30,5,FALSE)*C17,"")</f>
        <v/>
      </c>
      <c r="E17" s="124" t="str">
        <f>_xlfn.IFERROR(VLOOKUP(A17,'DÜNGER &amp; WEIDETIERE'!A4:L30,10,FALSE)*C17,"")</f>
        <v/>
      </c>
      <c r="F17" s="276" t="str">
        <f>_xlfn.IFERROR(VLOOKUP(A17,'DÜNGER &amp; WEIDETIERE'!A4:L30,12,FALSE)*C17,"")</f>
        <v/>
      </c>
      <c r="G17" s="277"/>
    </row>
    <row r="18" spans="1:7" ht="15">
      <c r="A18" s="119"/>
      <c r="B18" s="120"/>
      <c r="C18" s="14"/>
      <c r="D18" s="121" t="str">
        <f>_xlfn.IFERROR(VLOOKUP(A18,'DÜNGER &amp; WEIDETIERE'!A4:L30,5,FALSE)*C18,"")</f>
        <v/>
      </c>
      <c r="E18" s="124" t="str">
        <f>_xlfn.IFERROR(VLOOKUP(A18,'DÜNGER &amp; WEIDETIERE'!A4:L30,10,FALSE)*C18,"")</f>
        <v/>
      </c>
      <c r="F18" s="267" t="str">
        <f>_xlfn.IFERROR(VLOOKUP(A18,'DÜNGER &amp; WEIDETIERE'!A4:L30,12,FALSE)*C18,"")</f>
        <v/>
      </c>
      <c r="G18" s="268"/>
    </row>
    <row r="19" spans="1:10" ht="15.75" thickBot="1">
      <c r="A19" s="125"/>
      <c r="B19" s="126"/>
      <c r="C19" s="15"/>
      <c r="D19" s="42" t="str">
        <f>_xlfn.IFERROR(VLOOKUP(A19,'DÜNGER &amp; WEIDETIERE'!A4:L30,5,FALSE)*C19,"")</f>
        <v/>
      </c>
      <c r="E19" s="41" t="str">
        <f>_xlfn.IFERROR(VLOOKUP(A19,'DÜNGER &amp; WEIDETIERE'!A4:L30,10,FALSE)*C19,"")</f>
        <v/>
      </c>
      <c r="F19" s="261" t="str">
        <f>_xlfn.IFERROR(VLOOKUP(A19,'DÜNGER &amp; WEIDETIERE'!A4:L30,12,FALSE)*C19,"")</f>
        <v/>
      </c>
      <c r="G19" s="262"/>
      <c r="H19" s="79"/>
      <c r="I19" s="79"/>
      <c r="J19" s="79"/>
    </row>
    <row r="20" spans="1:10" ht="16.5" thickBot="1" thickTop="1">
      <c r="A20" s="127"/>
      <c r="B20" s="128"/>
      <c r="C20" s="129" t="s">
        <v>90</v>
      </c>
      <c r="D20" s="74">
        <f>SUMIF(D15:D19,"&gt;0",D15:D19)</f>
        <v>0</v>
      </c>
      <c r="E20" s="74">
        <f>SUMIF(E15:E19,"&gt;0",E15:E19)</f>
        <v>0</v>
      </c>
      <c r="F20" s="265">
        <f>SUMIF(F15:F19,"&gt;0",F15:F19)</f>
        <v>0</v>
      </c>
      <c r="G20" s="266"/>
      <c r="H20" s="79"/>
      <c r="I20" s="79"/>
      <c r="J20" s="79"/>
    </row>
    <row r="21" spans="1:7" ht="15.75" thickTop="1">
      <c r="A21" s="114">
        <f>A9</f>
        <v>0</v>
      </c>
      <c r="B21" s="272" t="s">
        <v>88</v>
      </c>
      <c r="C21" s="273"/>
      <c r="D21" s="269" t="s">
        <v>1</v>
      </c>
      <c r="E21" s="270"/>
      <c r="F21" s="270"/>
      <c r="G21" s="271"/>
    </row>
    <row r="22" spans="1:7" ht="30">
      <c r="A22" s="4" t="s">
        <v>16</v>
      </c>
      <c r="B22" s="73" t="s">
        <v>0</v>
      </c>
      <c r="C22" s="1" t="s">
        <v>44</v>
      </c>
      <c r="D22" s="7" t="s">
        <v>5</v>
      </c>
      <c r="E22" s="5" t="s">
        <v>37</v>
      </c>
      <c r="F22" s="229" t="s">
        <v>8</v>
      </c>
      <c r="G22" s="230"/>
    </row>
    <row r="23" spans="1:7" ht="15">
      <c r="A23" s="119"/>
      <c r="B23" s="150"/>
      <c r="C23" s="132"/>
      <c r="D23" s="118" t="str">
        <f>_xlfn.IFERROR(VLOOKUP(A23,'DÜNGER &amp; WEIDETIERE'!A4:L30,5,FALSE)*C23,"")</f>
        <v/>
      </c>
      <c r="E23" s="133" t="str">
        <f>_xlfn.IFERROR(VLOOKUP(A23,'DÜNGER &amp; WEIDETIERE'!A4:L30,10,FALSE)*C23,"")</f>
        <v/>
      </c>
      <c r="F23" s="263" t="str">
        <f>_xlfn.IFERROR(VLOOKUP(A23,'DÜNGER &amp; WEIDETIERE'!A4:L30,12,FALSE)*C23,"")</f>
        <v/>
      </c>
      <c r="G23" s="264"/>
    </row>
    <row r="24" spans="1:7" ht="15">
      <c r="A24" s="119"/>
      <c r="B24" s="134"/>
      <c r="C24" s="16"/>
      <c r="D24" s="121" t="str">
        <f>_xlfn.IFERROR(VLOOKUP(A24,'DÜNGER &amp; WEIDETIERE'!A4:L30,5,FALSE)*C24,"")</f>
        <v/>
      </c>
      <c r="E24" s="135" t="str">
        <f>_xlfn.IFERROR(VLOOKUP(A24,'DÜNGER &amp; WEIDETIERE'!A4:L30,10,FALSE)*C24,"")</f>
        <v/>
      </c>
      <c r="F24" s="267" t="str">
        <f>_xlfn.IFERROR(VLOOKUP(A24,'DÜNGER &amp; WEIDETIERE'!A4:L30,12,FALSE)*C24,"")</f>
        <v/>
      </c>
      <c r="G24" s="268"/>
    </row>
    <row r="25" spans="1:7" ht="15">
      <c r="A25" s="119"/>
      <c r="B25" s="134"/>
      <c r="C25" s="16"/>
      <c r="D25" s="124" t="str">
        <f>_xlfn.IFERROR(VLOOKUP(A25,'DÜNGER &amp; WEIDETIERE'!A4:L30,5,FALSE)*C25,"")</f>
        <v/>
      </c>
      <c r="E25" s="124" t="str">
        <f>_xlfn.IFERROR(VLOOKUP(A25,'DÜNGER &amp; WEIDETIERE'!A4:L30,10,FALSE)*C25,"")</f>
        <v/>
      </c>
      <c r="F25" s="274" t="str">
        <f>_xlfn.IFERROR(VLOOKUP(A25,'DÜNGER &amp; WEIDETIERE'!A4:L30,12,FALSE)*C25,"")</f>
        <v/>
      </c>
      <c r="G25" s="275"/>
    </row>
    <row r="26" spans="1:7" ht="15">
      <c r="A26" s="119"/>
      <c r="B26" s="134"/>
      <c r="C26" s="16"/>
      <c r="D26" s="124" t="str">
        <f>_xlfn.IFERROR(VLOOKUP(A26,'DÜNGER &amp; WEIDETIERE'!A4:L30,5,FALSE)*C26,"")</f>
        <v/>
      </c>
      <c r="E26" s="124" t="str">
        <f>_xlfn.IFERROR(VLOOKUP(A26,'DÜNGER &amp; WEIDETIERE'!A4:L30,10,FALSE)*C26,"")</f>
        <v/>
      </c>
      <c r="F26" s="276" t="str">
        <f>_xlfn.IFERROR(VLOOKUP(A26,'DÜNGER &amp; WEIDETIERE'!A4:L30,12,FALSE)*C26,"")</f>
        <v/>
      </c>
      <c r="G26" s="277"/>
    </row>
    <row r="27" spans="1:7" ht="15.75" thickBot="1">
      <c r="A27" s="119"/>
      <c r="B27" s="134"/>
      <c r="C27" s="17"/>
      <c r="D27" s="41" t="str">
        <f>_xlfn.IFERROR(VLOOKUP(A27,'DÜNGER &amp; WEIDETIERE'!A4:L30,5,FALSE)*C27,"")</f>
        <v/>
      </c>
      <c r="E27" s="135" t="str">
        <f>_xlfn.IFERROR(VLOOKUP(A27,'DÜNGER &amp; WEIDETIERE'!A4:L30,10,FALSE)*C27,"")</f>
        <v/>
      </c>
      <c r="F27" s="267" t="str">
        <f>_xlfn.IFERROR(VLOOKUP(A27,'DÜNGER &amp; WEIDETIERE'!A4:L30,12,FALSE)*C27,"")</f>
        <v/>
      </c>
      <c r="G27" s="268"/>
    </row>
    <row r="28" spans="1:7" ht="16.5" thickBot="1" thickTop="1">
      <c r="A28" s="127"/>
      <c r="B28" s="128"/>
      <c r="C28" s="129" t="s">
        <v>91</v>
      </c>
      <c r="D28" s="74">
        <f>SUMIF(D23:D27,"&gt;0",D23:D27)</f>
        <v>0</v>
      </c>
      <c r="E28" s="74">
        <f aca="true" t="shared" si="0" ref="E28:F28">SUMIF(E23:E27,"&gt;0",E23:E27)</f>
        <v>0</v>
      </c>
      <c r="F28" s="265">
        <f t="shared" si="0"/>
        <v>0</v>
      </c>
      <c r="G28" s="266"/>
    </row>
    <row r="29" spans="1:7" ht="15.75" thickTop="1">
      <c r="A29" s="114">
        <f>A10</f>
        <v>0</v>
      </c>
      <c r="B29" s="272" t="s">
        <v>89</v>
      </c>
      <c r="C29" s="273"/>
      <c r="D29" s="269" t="s">
        <v>1</v>
      </c>
      <c r="E29" s="270"/>
      <c r="F29" s="270"/>
      <c r="G29" s="271"/>
    </row>
    <row r="30" spans="1:7" ht="30">
      <c r="A30" s="4" t="s">
        <v>16</v>
      </c>
      <c r="B30" s="73" t="s">
        <v>0</v>
      </c>
      <c r="C30" s="1" t="s">
        <v>44</v>
      </c>
      <c r="D30" s="7" t="s">
        <v>5</v>
      </c>
      <c r="E30" s="5" t="s">
        <v>37</v>
      </c>
      <c r="F30" s="257" t="s">
        <v>8</v>
      </c>
      <c r="G30" s="258"/>
    </row>
    <row r="31" spans="1:7" ht="15">
      <c r="A31" s="119"/>
      <c r="B31" s="18"/>
      <c r="C31" s="19"/>
      <c r="D31" s="41" t="str">
        <f>_xlfn.IFERROR(VLOOKUP(A31,'DÜNGER &amp; WEIDETIERE'!A4:L30,5,FALSE)*C31,"")</f>
        <v/>
      </c>
      <c r="E31" s="41" t="str">
        <f>_xlfn.IFERROR(VLOOKUP(A31,'DÜNGER &amp; WEIDETIERE'!A4:L30,10,FALSE)*C31,"")</f>
        <v/>
      </c>
      <c r="F31" s="259" t="str">
        <f>_xlfn.IFERROR(VLOOKUP(A31,'DÜNGER &amp; WEIDETIERE'!A4:L30,12,FALSE)*C31,"")</f>
        <v/>
      </c>
      <c r="G31" s="260"/>
    </row>
    <row r="32" spans="1:7" ht="15.75" thickBot="1">
      <c r="A32" s="119"/>
      <c r="B32" s="18"/>
      <c r="C32" s="20"/>
      <c r="D32" s="42" t="str">
        <f>_xlfn.IFERROR(VLOOKUP(A32,'DÜNGER &amp; WEIDETIERE'!A4:L30,5,FALSE)*C32,"")</f>
        <v/>
      </c>
      <c r="E32" s="42" t="str">
        <f>_xlfn.IFERROR(VLOOKUP(A32,'DÜNGER &amp; WEIDETIERE'!A4:L30,10,FALSE)*C32,"")</f>
        <v/>
      </c>
      <c r="F32" s="261" t="str">
        <f>_xlfn.IFERROR(VLOOKUP(A32,'DÜNGER &amp; WEIDETIERE'!A4:L30,12,FALSE)*C32,"")</f>
        <v/>
      </c>
      <c r="G32" s="262"/>
    </row>
    <row r="33" spans="1:7" ht="16.5" thickBot="1" thickTop="1">
      <c r="A33" s="140"/>
      <c r="B33" s="141"/>
      <c r="C33" s="129" t="s">
        <v>92</v>
      </c>
      <c r="D33" s="74">
        <f>SUMIF(D31:D32,"&gt;0",D31:D32)</f>
        <v>0</v>
      </c>
      <c r="E33" s="74">
        <f aca="true" t="shared" si="1" ref="E33:F33">SUMIF(E31:E32,"&gt;0",E31:E32)</f>
        <v>0</v>
      </c>
      <c r="F33" s="265">
        <f t="shared" si="1"/>
        <v>0</v>
      </c>
      <c r="G33" s="266"/>
    </row>
    <row r="34" spans="1:7" ht="15" customHeight="1" thickTop="1">
      <c r="A34" s="294" t="s">
        <v>47</v>
      </c>
      <c r="B34" s="295"/>
      <c r="C34" s="295"/>
      <c r="D34" s="296"/>
      <c r="E34" s="291" t="s">
        <v>9</v>
      </c>
      <c r="F34" s="292"/>
      <c r="G34" s="293"/>
    </row>
    <row r="35" spans="1:7" ht="30" customHeight="1">
      <c r="A35" s="297"/>
      <c r="B35" s="298"/>
      <c r="C35" s="298"/>
      <c r="D35" s="299"/>
      <c r="E35" s="5" t="s">
        <v>37</v>
      </c>
      <c r="F35" s="8" t="s">
        <v>13</v>
      </c>
      <c r="G35" s="6" t="s">
        <v>12</v>
      </c>
    </row>
    <row r="36" spans="1:7" ht="15.75" thickBot="1">
      <c r="A36" s="278" t="s">
        <v>82</v>
      </c>
      <c r="B36" s="279"/>
      <c r="C36" s="279"/>
      <c r="D36" s="280"/>
      <c r="E36" s="24">
        <f>SUM(C8:D10)*B6</f>
        <v>0</v>
      </c>
      <c r="F36" s="25">
        <f>SUM(E8:E10)*B6</f>
        <v>0</v>
      </c>
      <c r="G36" s="26">
        <f>SUM(F8:F10)*B6</f>
        <v>0</v>
      </c>
    </row>
    <row r="37" spans="1:7" ht="15.75" thickBot="1">
      <c r="A37" s="284" t="s">
        <v>83</v>
      </c>
      <c r="B37" s="285"/>
      <c r="C37" s="285"/>
      <c r="D37" s="286"/>
      <c r="E37" s="27">
        <f>(E20+E28+E33)*B6</f>
        <v>0</v>
      </c>
      <c r="F37" s="28">
        <f>(F20+F28+F33)*B6</f>
        <v>0</v>
      </c>
      <c r="G37" s="33"/>
    </row>
    <row r="38" spans="1:7" ht="15.75" thickBot="1">
      <c r="A38" s="281" t="s">
        <v>84</v>
      </c>
      <c r="B38" s="282"/>
      <c r="C38" s="282"/>
      <c r="D38" s="283"/>
      <c r="E38" s="29">
        <f>E37-E36</f>
        <v>0</v>
      </c>
      <c r="F38" s="30">
        <f>F37-F36</f>
        <v>0</v>
      </c>
      <c r="G38" s="35"/>
    </row>
  </sheetData>
  <sheetProtection algorithmName="SHA-512" hashValue="FX8CRXpdDdYKfXF2iJCXyVTB1K63OzFwrhZQs1HZEeH+QBRfhq1aRgxYRx3FBaXD5OoxMScaAVZ26ZYpx8+vXw==" saltValue="U6sEa3dcvTljflmacRcylw==" spinCount="100000" sheet="1" selectLockedCells="1"/>
  <mergeCells count="47">
    <mergeCell ref="B5:G5"/>
    <mergeCell ref="A1:E1"/>
    <mergeCell ref="F1:G1"/>
    <mergeCell ref="A2:G2"/>
    <mergeCell ref="B3:G3"/>
    <mergeCell ref="B4:G4"/>
    <mergeCell ref="A12:G12"/>
    <mergeCell ref="C6:G6"/>
    <mergeCell ref="A7:B7"/>
    <mergeCell ref="C7:D7"/>
    <mergeCell ref="F7:G7"/>
    <mergeCell ref="C8:D8"/>
    <mergeCell ref="F8:G8"/>
    <mergeCell ref="C9:D9"/>
    <mergeCell ref="F9:G9"/>
    <mergeCell ref="C10:D10"/>
    <mergeCell ref="F10:G10"/>
    <mergeCell ref="A11:B11"/>
    <mergeCell ref="F22:G22"/>
    <mergeCell ref="B13:C13"/>
    <mergeCell ref="D13:G13"/>
    <mergeCell ref="F14:G14"/>
    <mergeCell ref="F15:G15"/>
    <mergeCell ref="F16:G16"/>
    <mergeCell ref="F17:G17"/>
    <mergeCell ref="F18:G18"/>
    <mergeCell ref="F19:G19"/>
    <mergeCell ref="F20:G20"/>
    <mergeCell ref="B21:C21"/>
    <mergeCell ref="D21:G21"/>
    <mergeCell ref="F33:G33"/>
    <mergeCell ref="F23:G23"/>
    <mergeCell ref="F24:G24"/>
    <mergeCell ref="F25:G25"/>
    <mergeCell ref="F26:G26"/>
    <mergeCell ref="F27:G27"/>
    <mergeCell ref="F28:G28"/>
    <mergeCell ref="B29:C29"/>
    <mergeCell ref="D29:G29"/>
    <mergeCell ref="F30:G30"/>
    <mergeCell ref="F31:G31"/>
    <mergeCell ref="F32:G32"/>
    <mergeCell ref="A34:D35"/>
    <mergeCell ref="E34:G34"/>
    <mergeCell ref="A36:D36"/>
    <mergeCell ref="A37:D37"/>
    <mergeCell ref="A38:D38"/>
  </mergeCells>
  <conditionalFormatting sqref="E38">
    <cfRule type="cellIs" priority="3" dxfId="0" operator="greaterThan">
      <formula>0</formula>
    </cfRule>
    <cfRule type="cellIs" priority="4" dxfId="1" operator="greaterThan">
      <formula>0</formula>
    </cfRule>
  </conditionalFormatting>
  <conditionalFormatting sqref="F38">
    <cfRule type="cellIs" priority="1" dxfId="1" operator="greaterThan">
      <formula>0</formula>
    </cfRule>
    <cfRule type="cellIs" priority="2" dxfId="0" operator="greaterThan">
      <formula>0</formula>
    </cfRule>
  </conditionalFormatting>
  <dataValidations count="1">
    <dataValidation type="list" allowBlank="1" showInputMessage="1" showErrorMessage="1" sqref="A15:A19 A23:A27 A31:A32">
      <formula1>'DÜNGER &amp; WEIDETIERE'!$A$6:$A$30</formula1>
    </dataValidation>
  </dataValidations>
  <printOptions/>
  <pageMargins left="0.8267716535433072" right="0.1968503937007874" top="1.1811023622047245" bottom="0.5905511811023623" header="0.31496062992125984" footer="0.31496062992125984"/>
  <pageSetup fitToWidth="0" horizontalDpi="600" verticalDpi="600" orientation="portrait" paperSize="9" r:id="rId2"/>
  <headerFooter>
    <oddHeader>&amp;C&amp;F&amp;R&amp;G</oddHeader>
    <oddFooter>&amp;L&amp;A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1"/>
  <sheetViews>
    <sheetView zoomScalePageLayoutView="70" workbookViewId="0" topLeftCell="A1">
      <selection activeCell="A13" sqref="A13:C35"/>
    </sheetView>
  </sheetViews>
  <sheetFormatPr defaultColWidth="11.421875" defaultRowHeight="15"/>
  <cols>
    <col min="1" max="1" width="30.421875" style="77" customWidth="1"/>
    <col min="2" max="2" width="11.7109375" style="77" customWidth="1"/>
    <col min="3" max="3" width="10.28125" style="77" customWidth="1"/>
    <col min="4" max="4" width="11.00390625" style="77" customWidth="1"/>
    <col min="5" max="5" width="11.8515625" style="77" customWidth="1"/>
    <col min="6" max="6" width="7.140625" style="77" customWidth="1"/>
    <col min="7" max="7" width="7.28125" style="77" customWidth="1"/>
    <col min="8" max="9" width="12.8515625" style="77" bestFit="1" customWidth="1"/>
    <col min="10" max="16384" width="11.421875" style="77" customWidth="1"/>
  </cols>
  <sheetData>
    <row r="1" spans="1:7" ht="18.75">
      <c r="A1" s="231" t="s">
        <v>22</v>
      </c>
      <c r="B1" s="232"/>
      <c r="C1" s="232"/>
      <c r="D1" s="232"/>
      <c r="E1" s="232"/>
      <c r="F1" s="233"/>
      <c r="G1" s="234"/>
    </row>
    <row r="2" spans="1:7" ht="17.25">
      <c r="A2" s="237" t="s">
        <v>43</v>
      </c>
      <c r="B2" s="238"/>
      <c r="C2" s="238"/>
      <c r="D2" s="238"/>
      <c r="E2" s="238"/>
      <c r="F2" s="238"/>
      <c r="G2" s="239"/>
    </row>
    <row r="3" spans="1:7" ht="17.25" customHeight="1">
      <c r="A3" s="11" t="s">
        <v>20</v>
      </c>
      <c r="B3" s="287"/>
      <c r="C3" s="287"/>
      <c r="D3" s="287"/>
      <c r="E3" s="287"/>
      <c r="F3" s="287"/>
      <c r="G3" s="288"/>
    </row>
    <row r="4" spans="1:7" ht="17.25" customHeight="1">
      <c r="A4" s="12" t="s">
        <v>21</v>
      </c>
      <c r="B4" s="289"/>
      <c r="C4" s="289"/>
      <c r="D4" s="289"/>
      <c r="E4" s="289"/>
      <c r="F4" s="289"/>
      <c r="G4" s="290"/>
    </row>
    <row r="5" spans="1:7" ht="17.25" customHeight="1">
      <c r="A5" s="11" t="s">
        <v>18</v>
      </c>
      <c r="B5" s="287"/>
      <c r="C5" s="287"/>
      <c r="D5" s="287"/>
      <c r="E5" s="287"/>
      <c r="F5" s="287"/>
      <c r="G5" s="288"/>
    </row>
    <row r="6" spans="1:8" ht="28.5" customHeight="1">
      <c r="A6" s="100" t="s">
        <v>19</v>
      </c>
      <c r="B6" s="101"/>
      <c r="C6" s="300" t="s">
        <v>14</v>
      </c>
      <c r="D6" s="301"/>
      <c r="E6" s="301"/>
      <c r="F6" s="301"/>
      <c r="G6" s="302"/>
      <c r="H6" s="102"/>
    </row>
    <row r="7" spans="1:7" s="102" customFormat="1" ht="45" customHeight="1">
      <c r="A7" s="240" t="s">
        <v>15</v>
      </c>
      <c r="B7" s="241"/>
      <c r="C7" s="246" t="s">
        <v>3</v>
      </c>
      <c r="D7" s="247"/>
      <c r="E7" s="2" t="s">
        <v>11</v>
      </c>
      <c r="F7" s="244" t="s">
        <v>7</v>
      </c>
      <c r="G7" s="245"/>
    </row>
    <row r="8" spans="1:7" ht="17.25" customHeight="1" thickBot="1">
      <c r="A8" s="103"/>
      <c r="B8" s="104" t="s">
        <v>76</v>
      </c>
      <c r="C8" s="248"/>
      <c r="D8" s="249"/>
      <c r="E8" s="105"/>
      <c r="F8" s="255"/>
      <c r="G8" s="256"/>
    </row>
    <row r="9" spans="1:7" ht="15.75" hidden="1" thickBot="1">
      <c r="A9" s="242" t="s">
        <v>4</v>
      </c>
      <c r="B9" s="243"/>
      <c r="C9" s="112"/>
      <c r="D9" s="112">
        <v>2430</v>
      </c>
      <c r="E9" s="112">
        <v>1000</v>
      </c>
      <c r="F9" s="113">
        <v>1130</v>
      </c>
      <c r="G9" s="80"/>
    </row>
    <row r="10" spans="1:7" ht="17.25">
      <c r="A10" s="223" t="s">
        <v>23</v>
      </c>
      <c r="B10" s="224"/>
      <c r="C10" s="224"/>
      <c r="D10" s="224"/>
      <c r="E10" s="224"/>
      <c r="F10" s="224"/>
      <c r="G10" s="225"/>
    </row>
    <row r="11" spans="1:7" ht="15">
      <c r="A11" s="114">
        <f>A8</f>
        <v>0</v>
      </c>
      <c r="B11" s="235" t="s">
        <v>76</v>
      </c>
      <c r="C11" s="236"/>
      <c r="D11" s="226" t="s">
        <v>1</v>
      </c>
      <c r="E11" s="227"/>
      <c r="F11" s="227"/>
      <c r="G11" s="228"/>
    </row>
    <row r="12" spans="1:7" ht="30">
      <c r="A12" s="9" t="s">
        <v>16</v>
      </c>
      <c r="B12" s="73" t="s">
        <v>0</v>
      </c>
      <c r="C12" s="1" t="s">
        <v>44</v>
      </c>
      <c r="D12" s="3" t="s">
        <v>5</v>
      </c>
      <c r="E12" s="5" t="s">
        <v>37</v>
      </c>
      <c r="F12" s="229" t="s">
        <v>8</v>
      </c>
      <c r="G12" s="230"/>
    </row>
    <row r="13" spans="1:7" ht="15">
      <c r="A13" s="151"/>
      <c r="B13" s="18"/>
      <c r="C13" s="13"/>
      <c r="D13" s="41" t="str">
        <f>_xlfn.IFERROR(VLOOKUP(A13,'DÜNGER &amp; WEIDETIERE'!A4:L30,5,FALSE)*C13,"")</f>
        <v/>
      </c>
      <c r="E13" s="41" t="str">
        <f>_xlfn.IFERROR(VLOOKUP(A13,'DÜNGER &amp; WEIDETIERE'!A4:L30,10,FALSE)*C13,"")</f>
        <v/>
      </c>
      <c r="F13" s="317" t="str">
        <f>_xlfn.IFERROR(VLOOKUP(A13,'DÜNGER &amp; WEIDETIERE'!A4:L30,12,FALSE)*C13,"")</f>
        <v/>
      </c>
      <c r="G13" s="318"/>
    </row>
    <row r="14" spans="1:7" ht="15">
      <c r="A14" s="119"/>
      <c r="B14" s="137"/>
      <c r="C14" s="14"/>
      <c r="D14" s="124" t="str">
        <f>_xlfn.IFERROR(VLOOKUP(A14,'DÜNGER &amp; WEIDETIERE'!A4:L30,5,FALSE)*C14,"")</f>
        <v/>
      </c>
      <c r="E14" s="124" t="str">
        <f>_xlfn.IFERROR(VLOOKUP(A14,'DÜNGER &amp; WEIDETIERE'!A4:L30,10,FALSE)*C14,"")</f>
        <v/>
      </c>
      <c r="F14" s="319" t="str">
        <f>_xlfn.IFERROR(VLOOKUP(A14,'DÜNGER &amp; WEIDETIERE'!A4:L30,12,FALSE)*C14,"")</f>
        <v/>
      </c>
      <c r="G14" s="320"/>
    </row>
    <row r="15" spans="1:7" ht="15">
      <c r="A15" s="119"/>
      <c r="B15" s="137"/>
      <c r="C15" s="14"/>
      <c r="D15" s="124" t="str">
        <f>_xlfn.IFERROR(VLOOKUP(A15,'DÜNGER &amp; WEIDETIERE'!A4:L30,5,FALSE)*C15,"")</f>
        <v/>
      </c>
      <c r="E15" s="124" t="str">
        <f>_xlfn.IFERROR(VLOOKUP(A15,'DÜNGER &amp; WEIDETIERE'!A4:L30,10,FALSE)*C15,"")</f>
        <v/>
      </c>
      <c r="F15" s="319" t="str">
        <f>_xlfn.IFERROR(VLOOKUP(A15,'DÜNGER &amp; WEIDETIERE'!A4:L30,12,FALSE)*C15,"")</f>
        <v/>
      </c>
      <c r="G15" s="320"/>
    </row>
    <row r="16" spans="1:7" ht="15">
      <c r="A16" s="119"/>
      <c r="B16" s="137"/>
      <c r="C16" s="14"/>
      <c r="D16" s="124" t="str">
        <f>_xlfn.IFERROR(VLOOKUP(A16,'DÜNGER &amp; WEIDETIERE'!A4:L30,5,FALSE)*C16,"")</f>
        <v/>
      </c>
      <c r="E16" s="124" t="str">
        <f>_xlfn.IFERROR(VLOOKUP(A16,'DÜNGER &amp; WEIDETIERE'!A4:L30,10,FALSE)*C16,"")</f>
        <v/>
      </c>
      <c r="F16" s="319" t="str">
        <f>_xlfn.IFERROR(VLOOKUP(A16,'DÜNGER &amp; WEIDETIERE'!A4:L30,12,FALSE)*C16,"")</f>
        <v/>
      </c>
      <c r="G16" s="320"/>
    </row>
    <row r="17" spans="1:7" ht="15">
      <c r="A17" s="119"/>
      <c r="B17" s="137"/>
      <c r="C17" s="14"/>
      <c r="D17" s="124" t="str">
        <f>_xlfn.IFERROR(VLOOKUP(A17,'DÜNGER &amp; WEIDETIERE'!A4:L30,5,FALSE)*C17,"")</f>
        <v/>
      </c>
      <c r="E17" s="124" t="str">
        <f>_xlfn.IFERROR(VLOOKUP(A17,'DÜNGER &amp; WEIDETIERE'!A4:L30,10,FALSE)*C17,"")</f>
        <v/>
      </c>
      <c r="F17" s="319" t="str">
        <f>_xlfn.IFERROR(VLOOKUP(A17,'DÜNGER &amp; WEIDETIERE'!A4:L30,12,FALSE)*C17,"")</f>
        <v/>
      </c>
      <c r="G17" s="320"/>
    </row>
    <row r="18" spans="1:10" ht="15">
      <c r="A18" s="119"/>
      <c r="B18" s="137"/>
      <c r="C18" s="14"/>
      <c r="D18" s="124" t="str">
        <f>_xlfn.IFERROR(VLOOKUP(A18,'DÜNGER &amp; WEIDETIERE'!A4:L30,5,FALSE)*C18,"")</f>
        <v/>
      </c>
      <c r="E18" s="124" t="str">
        <f>_xlfn.IFERROR(VLOOKUP(A18,'DÜNGER &amp; WEIDETIERE'!A4:L30,10,FALSE)*C18,"")</f>
        <v/>
      </c>
      <c r="F18" s="319" t="str">
        <f>_xlfn.IFERROR(VLOOKUP(A18,'DÜNGER &amp; WEIDETIERE'!A4:L30,12,FALSE)*C18,"")</f>
        <v/>
      </c>
      <c r="G18" s="320"/>
      <c r="H18" s="79"/>
      <c r="I18" s="79"/>
      <c r="J18" s="79"/>
    </row>
    <row r="19" spans="1:7" ht="15">
      <c r="A19" s="119"/>
      <c r="B19" s="137"/>
      <c r="C19" s="14"/>
      <c r="D19" s="124" t="str">
        <f>_xlfn.IFERROR(VLOOKUP(A19,'DÜNGER &amp; WEIDETIERE'!A4:L30,5,FALSE)*C19,"")</f>
        <v/>
      </c>
      <c r="E19" s="124" t="str">
        <f>_xlfn.IFERROR(VLOOKUP(A19,'DÜNGER &amp; WEIDETIERE'!A4:L30,10,FALSE)*C19,"")</f>
        <v/>
      </c>
      <c r="F19" s="319" t="str">
        <f>_xlfn.IFERROR(VLOOKUP(A19,'DÜNGER &amp; WEIDETIERE'!A4:L30,12,FALSE)*C19,"")</f>
        <v/>
      </c>
      <c r="G19" s="320"/>
    </row>
    <row r="20" spans="1:7" ht="15">
      <c r="A20" s="119"/>
      <c r="B20" s="137"/>
      <c r="C20" s="14"/>
      <c r="D20" s="124" t="str">
        <f>_xlfn.IFERROR(VLOOKUP(A20,'DÜNGER &amp; WEIDETIERE'!A4:L30,5,FALSE)*C20,"")</f>
        <v/>
      </c>
      <c r="E20" s="124" t="str">
        <f>_xlfn.IFERROR(VLOOKUP(A20,'DÜNGER &amp; WEIDETIERE'!A4:L30,10,FALSE)*C20,"")</f>
        <v/>
      </c>
      <c r="F20" s="319" t="str">
        <f>_xlfn.IFERROR(VLOOKUP(A20,'DÜNGER &amp; WEIDETIERE'!A4:L30,12,FALSE)*C20,"")</f>
        <v/>
      </c>
      <c r="G20" s="320"/>
    </row>
    <row r="21" spans="1:7" ht="15">
      <c r="A21" s="119"/>
      <c r="B21" s="137"/>
      <c r="C21" s="14"/>
      <c r="D21" s="124" t="str">
        <f>_xlfn.IFERROR(VLOOKUP(A21,'DÜNGER &amp; WEIDETIERE'!A4:L30,5,FALSE)*C21,"")</f>
        <v/>
      </c>
      <c r="E21" s="124" t="str">
        <f>_xlfn.IFERROR(VLOOKUP(A21,'DÜNGER &amp; WEIDETIERE'!A4:L30,10,FALSE)*C21,"")</f>
        <v/>
      </c>
      <c r="F21" s="319" t="str">
        <f>_xlfn.IFERROR(VLOOKUP(A21,'DÜNGER &amp; WEIDETIERE'!A4:L30,12,FALSE)*C21,"")</f>
        <v/>
      </c>
      <c r="G21" s="320"/>
    </row>
    <row r="22" spans="1:7" ht="15">
      <c r="A22" s="119"/>
      <c r="B22" s="137"/>
      <c r="C22" s="14"/>
      <c r="D22" s="124" t="str">
        <f>_xlfn.IFERROR(VLOOKUP(A22,'DÜNGER &amp; WEIDETIERE'!A4:L30,5,FALSE)*C22,"")</f>
        <v/>
      </c>
      <c r="E22" s="124" t="str">
        <f>_xlfn.IFERROR(VLOOKUP(A22,'DÜNGER &amp; WEIDETIERE'!A4:L30,10,FALSE)*C22,"")</f>
        <v/>
      </c>
      <c r="F22" s="319" t="str">
        <f>_xlfn.IFERROR(VLOOKUP(A22,'DÜNGER &amp; WEIDETIERE'!A4:L30,12,FALSE)*C22,"")</f>
        <v/>
      </c>
      <c r="G22" s="320"/>
    </row>
    <row r="23" spans="1:7" ht="15">
      <c r="A23" s="119"/>
      <c r="B23" s="137"/>
      <c r="C23" s="14"/>
      <c r="D23" s="124" t="str">
        <f>_xlfn.IFERROR(VLOOKUP(A23,'DÜNGER &amp; WEIDETIERE'!A4:L30,5,FALSE)*C23,"")</f>
        <v/>
      </c>
      <c r="E23" s="124" t="str">
        <f>_xlfn.IFERROR(VLOOKUP(A23,'DÜNGER &amp; WEIDETIERE'!A4:L30,10,FALSE)*C23,"")</f>
        <v/>
      </c>
      <c r="F23" s="319" t="str">
        <f>_xlfn.IFERROR(VLOOKUP(A23,'DÜNGER &amp; WEIDETIERE'!A4:L30,12,FALSE)*C23,"")</f>
        <v/>
      </c>
      <c r="G23" s="320"/>
    </row>
    <row r="24" spans="1:7" ht="15">
      <c r="A24" s="119"/>
      <c r="B24" s="137"/>
      <c r="C24" s="14"/>
      <c r="D24" s="124" t="str">
        <f>_xlfn.IFERROR(VLOOKUP(A24,'DÜNGER &amp; WEIDETIERE'!A4:L30,5,FALSE)*C24,"")</f>
        <v/>
      </c>
      <c r="E24" s="124" t="str">
        <f>_xlfn.IFERROR(VLOOKUP(A24,'DÜNGER &amp; WEIDETIERE'!A4:L30,10,FALSE)*C24,"")</f>
        <v/>
      </c>
      <c r="F24" s="319" t="str">
        <f>_xlfn.IFERROR(VLOOKUP(A24,'DÜNGER &amp; WEIDETIERE'!A4:L30,12,FALSE)*C24,"")</f>
        <v/>
      </c>
      <c r="G24" s="320"/>
    </row>
    <row r="25" spans="1:7" ht="15">
      <c r="A25" s="119"/>
      <c r="B25" s="137"/>
      <c r="C25" s="14"/>
      <c r="D25" s="124" t="str">
        <f>_xlfn.IFERROR(VLOOKUP(A25,'DÜNGER &amp; WEIDETIERE'!A4:L30,5,FALSE)*C25,"")</f>
        <v/>
      </c>
      <c r="E25" s="41" t="str">
        <f>_xlfn.IFERROR(VLOOKUP(A25,'DÜNGER &amp; WEIDETIERE'!A4:L30,10,FALSE)*C25,"")</f>
        <v/>
      </c>
      <c r="F25" s="319" t="str">
        <f>_xlfn.IFERROR(VLOOKUP(A25,'DÜNGER &amp; WEIDETIERE'!A4:L30,12,FALSE)*C25,"")</f>
        <v/>
      </c>
      <c r="G25" s="320"/>
    </row>
    <row r="26" spans="1:7" ht="15">
      <c r="A26" s="119"/>
      <c r="B26" s="137"/>
      <c r="C26" s="14"/>
      <c r="D26" s="124" t="str">
        <f>_xlfn.IFERROR(VLOOKUP(A26,'DÜNGER &amp; WEIDETIERE'!A4:L30,5,FALSE)*C26,"")</f>
        <v/>
      </c>
      <c r="E26" s="124" t="str">
        <f>_xlfn.IFERROR(VLOOKUP(A26,'DÜNGER &amp; WEIDETIERE'!A4:L30,10,FALSE)*C26,"")</f>
        <v/>
      </c>
      <c r="F26" s="319" t="str">
        <f>_xlfn.IFERROR(VLOOKUP(A26,'DÜNGER &amp; WEIDETIERE'!A4:L30,12,FALSE)*C26,"")</f>
        <v/>
      </c>
      <c r="G26" s="320"/>
    </row>
    <row r="27" spans="1:7" ht="15">
      <c r="A27" s="119"/>
      <c r="B27" s="137"/>
      <c r="C27" s="14"/>
      <c r="D27" s="124" t="str">
        <f>_xlfn.IFERROR(VLOOKUP(A27,'DÜNGER &amp; WEIDETIERE'!A4:L30,5,FALSE)*C27,"")</f>
        <v/>
      </c>
      <c r="E27" s="124" t="str">
        <f>_xlfn.IFERROR(VLOOKUP(A27,'DÜNGER &amp; WEIDETIERE'!A4:L30,10,FALSE)*C27,"")</f>
        <v/>
      </c>
      <c r="F27" s="319" t="str">
        <f>_xlfn.IFERROR(VLOOKUP(A27,'DÜNGER &amp; WEIDETIERE'!A4:L30,12,FALSE)*C27,"")</f>
        <v/>
      </c>
      <c r="G27" s="320"/>
    </row>
    <row r="28" spans="1:7" ht="15">
      <c r="A28" s="119"/>
      <c r="B28" s="137"/>
      <c r="C28" s="14"/>
      <c r="D28" s="124" t="str">
        <f>_xlfn.IFERROR(VLOOKUP(A28,'DÜNGER &amp; WEIDETIERE'!A4:L30,5,FALSE)*C28,"")</f>
        <v/>
      </c>
      <c r="E28" s="124" t="str">
        <f>_xlfn.IFERROR(VLOOKUP(A28,'DÜNGER &amp; WEIDETIERE'!A4:L30,10,FALSE)*C28,"")</f>
        <v/>
      </c>
      <c r="F28" s="319" t="str">
        <f>_xlfn.IFERROR(VLOOKUP(A28,'DÜNGER &amp; WEIDETIERE'!A4:L30,12,FALSE)*C28,"")</f>
        <v/>
      </c>
      <c r="G28" s="320"/>
    </row>
    <row r="29" spans="1:7" ht="15">
      <c r="A29" s="119"/>
      <c r="B29" s="137"/>
      <c r="C29" s="14"/>
      <c r="D29" s="124" t="str">
        <f>_xlfn.IFERROR(VLOOKUP(A29,'DÜNGER &amp; WEIDETIERE'!A4:L30,5,FALSE)*C29,"")</f>
        <v/>
      </c>
      <c r="E29" s="124" t="str">
        <f>_xlfn.IFERROR(VLOOKUP(A29,'DÜNGER &amp; WEIDETIERE'!A4:L30,10,FALSE)*C29,"")</f>
        <v/>
      </c>
      <c r="F29" s="319" t="str">
        <f>_xlfn.IFERROR(VLOOKUP(A29,'DÜNGER &amp; WEIDETIERE'!A4:L30,12,FALSE)*C29,"")</f>
        <v/>
      </c>
      <c r="G29" s="320"/>
    </row>
    <row r="30" spans="1:7" ht="15">
      <c r="A30" s="119"/>
      <c r="B30" s="137"/>
      <c r="C30" s="14"/>
      <c r="D30" s="124" t="str">
        <f>_xlfn.IFERROR(VLOOKUP(A30,'DÜNGER &amp; WEIDETIERE'!A4:L30,5,FALSE)*C30,"")</f>
        <v/>
      </c>
      <c r="E30" s="124" t="str">
        <f>_xlfn.IFERROR(VLOOKUP(A30,'DÜNGER &amp; WEIDETIERE'!A4:L30,10,FALSE)*C30,"")</f>
        <v/>
      </c>
      <c r="F30" s="319" t="str">
        <f>_xlfn.IFERROR(VLOOKUP(A30,'DÜNGER &amp; WEIDETIERE'!A4:L30,12,FALSE)*C30,"")</f>
        <v/>
      </c>
      <c r="G30" s="320"/>
    </row>
    <row r="31" spans="1:7" ht="15">
      <c r="A31" s="119"/>
      <c r="B31" s="137"/>
      <c r="C31" s="14"/>
      <c r="D31" s="124" t="str">
        <f>_xlfn.IFERROR(VLOOKUP(A31,'DÜNGER &amp; WEIDETIERE'!A4:L30,5,FALSE)*C31,"")</f>
        <v/>
      </c>
      <c r="E31" s="124" t="str">
        <f>_xlfn.IFERROR(VLOOKUP(A31,'DÜNGER &amp; WEIDETIERE'!A4:L30,10,FALSE)*C31,"")</f>
        <v/>
      </c>
      <c r="F31" s="319" t="str">
        <f>_xlfn.IFERROR(VLOOKUP(A31,'DÜNGER &amp; WEIDETIERE'!A4:L30,12,FALSE)*C31,"")</f>
        <v/>
      </c>
      <c r="G31" s="320"/>
    </row>
    <row r="32" spans="1:7" ht="15">
      <c r="A32" s="119"/>
      <c r="B32" s="137"/>
      <c r="C32" s="14"/>
      <c r="D32" s="124" t="str">
        <f>_xlfn.IFERROR(VLOOKUP(A32,'DÜNGER &amp; WEIDETIERE'!A4:L30,5,FALSE)*C32,"")</f>
        <v/>
      </c>
      <c r="E32" s="124" t="str">
        <f>_xlfn.IFERROR(VLOOKUP(A32,'DÜNGER &amp; WEIDETIERE'!A4:L30,10,FALSE)*C32,"")</f>
        <v/>
      </c>
      <c r="F32" s="319" t="str">
        <f>_xlfn.IFERROR(VLOOKUP(A32,'DÜNGER &amp; WEIDETIERE'!A4:L30,12,FALSE)*C32,"")</f>
        <v/>
      </c>
      <c r="G32" s="320"/>
    </row>
    <row r="33" spans="1:7" ht="15">
      <c r="A33" s="119"/>
      <c r="B33" s="137"/>
      <c r="C33" s="14"/>
      <c r="D33" s="124" t="str">
        <f>_xlfn.IFERROR(VLOOKUP(A33,'DÜNGER &amp; WEIDETIERE'!A4:L30,5,FALSE)*C33,"")</f>
        <v/>
      </c>
      <c r="E33" s="124" t="str">
        <f>_xlfn.IFERROR(VLOOKUP(A33,'DÜNGER &amp; WEIDETIERE'!A4:L30,10,FALSE)*C33,"")</f>
        <v/>
      </c>
      <c r="F33" s="319" t="str">
        <f>_xlfn.IFERROR(VLOOKUP(A33,'DÜNGER &amp; WEIDETIERE'!A4:L30,12,FALSE)*C33,"")</f>
        <v/>
      </c>
      <c r="G33" s="320"/>
    </row>
    <row r="34" spans="1:7" ht="15">
      <c r="A34" s="119"/>
      <c r="B34" s="137"/>
      <c r="C34" s="14"/>
      <c r="D34" s="124" t="str">
        <f>_xlfn.IFERROR(VLOOKUP(A34,'DÜNGER &amp; WEIDETIERE'!A4:L30,5,FALSE)*C34,"")</f>
        <v/>
      </c>
      <c r="E34" s="124" t="str">
        <f>_xlfn.IFERROR(VLOOKUP(A34,'DÜNGER &amp; WEIDETIERE'!A4:L30,10,FALSE)*C34,"")</f>
        <v/>
      </c>
      <c r="F34" s="319" t="str">
        <f>_xlfn.IFERROR(VLOOKUP(A34,'DÜNGER &amp; WEIDETIERE'!A4:L30,12,FALSE)*C34,"")</f>
        <v/>
      </c>
      <c r="G34" s="320"/>
    </row>
    <row r="35" spans="1:10" ht="15.75" thickBot="1">
      <c r="A35" s="125"/>
      <c r="B35" s="152"/>
      <c r="C35" s="15"/>
      <c r="D35" s="123" t="str">
        <f>_xlfn.IFERROR(VLOOKUP(A35,'DÜNGER &amp; WEIDETIERE'!A4:L30,5,FALSE)*C35,"")</f>
        <v/>
      </c>
      <c r="E35" s="41" t="str">
        <f>_xlfn.IFERROR(VLOOKUP(A35,'DÜNGER &amp; WEIDETIERE'!A4:L30,10,FALSE)*C35,"")</f>
        <v/>
      </c>
      <c r="F35" s="267" t="str">
        <f>_xlfn.IFERROR(VLOOKUP(A35,'DÜNGER &amp; WEIDETIERE'!A4:L30,12,FALSE)*C35,"")</f>
        <v/>
      </c>
      <c r="G35" s="268"/>
      <c r="H35" s="79"/>
      <c r="I35" s="79"/>
      <c r="J35" s="79"/>
    </row>
    <row r="36" spans="1:10" ht="16.5" thickBot="1" thickTop="1">
      <c r="A36" s="127"/>
      <c r="B36" s="128"/>
      <c r="C36" s="129" t="s">
        <v>90</v>
      </c>
      <c r="D36" s="74">
        <f>SUMIF(D13:D35,"&gt;0",D13:D35)</f>
        <v>0</v>
      </c>
      <c r="E36" s="74">
        <f>SUMIF(E13:E35,"&gt;0",E13:E35)</f>
        <v>0</v>
      </c>
      <c r="F36" s="265">
        <f>SUMIF(F13:F35,"&gt;0",F13:F35)</f>
        <v>0</v>
      </c>
      <c r="G36" s="266"/>
      <c r="H36" s="79"/>
      <c r="I36" s="79"/>
      <c r="J36" s="79"/>
    </row>
    <row r="37" spans="1:7" ht="15" customHeight="1" thickTop="1">
      <c r="A37" s="294" t="s">
        <v>46</v>
      </c>
      <c r="B37" s="295"/>
      <c r="C37" s="295"/>
      <c r="D37" s="296"/>
      <c r="E37" s="291" t="s">
        <v>9</v>
      </c>
      <c r="F37" s="292"/>
      <c r="G37" s="293"/>
    </row>
    <row r="38" spans="1:7" ht="30" customHeight="1">
      <c r="A38" s="297"/>
      <c r="B38" s="298"/>
      <c r="C38" s="298"/>
      <c r="D38" s="299"/>
      <c r="E38" s="5" t="s">
        <v>37</v>
      </c>
      <c r="F38" s="8" t="s">
        <v>13</v>
      </c>
      <c r="G38" s="6" t="s">
        <v>12</v>
      </c>
    </row>
    <row r="39" spans="1:7" ht="15.75" thickBot="1">
      <c r="A39" s="278" t="s">
        <v>85</v>
      </c>
      <c r="B39" s="279"/>
      <c r="C39" s="279"/>
      <c r="D39" s="280"/>
      <c r="E39" s="24">
        <f>SUM(C8:D8)*B6</f>
        <v>0</v>
      </c>
      <c r="F39" s="25">
        <f>SUM(E8:E8)*B6</f>
        <v>0</v>
      </c>
      <c r="G39" s="26">
        <f>SUM(F8:F8)*B6</f>
        <v>0</v>
      </c>
    </row>
    <row r="40" spans="1:7" ht="15.75" thickBot="1">
      <c r="A40" s="284" t="s">
        <v>86</v>
      </c>
      <c r="B40" s="285"/>
      <c r="C40" s="285"/>
      <c r="D40" s="286"/>
      <c r="E40" s="27">
        <f>E36*B6</f>
        <v>0</v>
      </c>
      <c r="F40" s="31">
        <f>F36*B6</f>
        <v>0</v>
      </c>
      <c r="G40" s="33"/>
    </row>
    <row r="41" spans="1:7" ht="15.75" thickBot="1">
      <c r="A41" s="281" t="s">
        <v>84</v>
      </c>
      <c r="B41" s="282"/>
      <c r="C41" s="282"/>
      <c r="D41" s="283"/>
      <c r="E41" s="29">
        <f>E40-E39</f>
        <v>0</v>
      </c>
      <c r="F41" s="30">
        <f>F40-F39</f>
        <v>0</v>
      </c>
      <c r="G41" s="34"/>
    </row>
  </sheetData>
  <sheetProtection algorithmName="SHA-512" hashValue="xyZQ/OgZ9l7ex0Quo2z+NeghkJK2lEOYu0GQNr2bf3Q89l3RqZjlSPqFIunzH3K/8hSdE6eVPJJzAvbmsxsRtw==" saltValue="5dQoBIMBV27cSBepEOZFkg==" spinCount="100000" sheet="1" selectLockedCells="1"/>
  <mergeCells count="46">
    <mergeCell ref="B5:G5"/>
    <mergeCell ref="A1:E1"/>
    <mergeCell ref="F1:G1"/>
    <mergeCell ref="A2:G2"/>
    <mergeCell ref="B3:G3"/>
    <mergeCell ref="B4:G4"/>
    <mergeCell ref="F13:G13"/>
    <mergeCell ref="C6:G6"/>
    <mergeCell ref="A7:B7"/>
    <mergeCell ref="C7:D7"/>
    <mergeCell ref="F7:G7"/>
    <mergeCell ref="C8:D8"/>
    <mergeCell ref="F8:G8"/>
    <mergeCell ref="A9:B9"/>
    <mergeCell ref="A10:G10"/>
    <mergeCell ref="B11:C11"/>
    <mergeCell ref="D11:G11"/>
    <mergeCell ref="F12:G12"/>
    <mergeCell ref="F36:G36"/>
    <mergeCell ref="F25:G25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31:G31"/>
    <mergeCell ref="F32:G32"/>
    <mergeCell ref="F33:G33"/>
    <mergeCell ref="F34:G34"/>
    <mergeCell ref="F35:G35"/>
    <mergeCell ref="F26:G26"/>
    <mergeCell ref="F27:G27"/>
    <mergeCell ref="F28:G28"/>
    <mergeCell ref="F29:G29"/>
    <mergeCell ref="F30:G30"/>
    <mergeCell ref="A39:D39"/>
    <mergeCell ref="A40:D40"/>
    <mergeCell ref="A41:D41"/>
    <mergeCell ref="A37:D38"/>
    <mergeCell ref="E37:G37"/>
  </mergeCells>
  <conditionalFormatting sqref="E41">
    <cfRule type="cellIs" priority="3" dxfId="0" operator="greaterThan">
      <formula>0</formula>
    </cfRule>
    <cfRule type="cellIs" priority="4" dxfId="1" operator="greaterThan">
      <formula>0</formula>
    </cfRule>
  </conditionalFormatting>
  <conditionalFormatting sqref="F41">
    <cfRule type="cellIs" priority="1" dxfId="1" operator="greaterThan">
      <formula>0</formula>
    </cfRule>
    <cfRule type="cellIs" priority="2" dxfId="0" operator="greaterThan">
      <formula>0</formula>
    </cfRule>
  </conditionalFormatting>
  <dataValidations count="1">
    <dataValidation type="list" allowBlank="1" showInputMessage="1" showErrorMessage="1" sqref="A13:A35">
      <formula1>'DÜNGER &amp; WEIDETIERE'!$A$6:$A$30</formula1>
    </dataValidation>
  </dataValidations>
  <printOptions/>
  <pageMargins left="0.8267716535433072" right="0.1968503937007874" top="1.1811023622047245" bottom="0.5905511811023623" header="0.31496062992125984" footer="0.31496062992125984"/>
  <pageSetup fitToWidth="0" horizontalDpi="600" verticalDpi="600" orientation="portrait" paperSize="9" r:id="rId2"/>
  <headerFooter>
    <oddHeader>&amp;C&amp;F&amp;R&amp;G</oddHeader>
    <oddFooter>&amp;L&amp;A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"/>
  <sheetViews>
    <sheetView workbookViewId="0" topLeftCell="B1">
      <selection activeCell="M10" sqref="M10"/>
    </sheetView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"/>
  <sheetViews>
    <sheetView workbookViewId="0" topLeftCell="A1">
      <selection activeCell="M10" sqref="M10"/>
    </sheetView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Landwirtschaftkammer Niedersachen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Reichel</dc:creator>
  <cp:keywords/>
  <dc:description/>
  <cp:lastModifiedBy>LWK</cp:lastModifiedBy>
  <cp:lastPrinted>2020-06-17T13:06:15Z</cp:lastPrinted>
  <dcterms:created xsi:type="dcterms:W3CDTF">2020-04-20T08:09:23Z</dcterms:created>
  <dcterms:modified xsi:type="dcterms:W3CDTF">2020-06-19T08:36:54Z</dcterms:modified>
  <cp:category/>
  <cp:version/>
  <cp:contentType/>
  <cp:contentStatus/>
</cp:coreProperties>
</file>